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4625" activeTab="0"/>
  </bookViews>
  <sheets>
    <sheet name="2015 Punkte (für HP)" sheetId="1" r:id="rId1"/>
    <sheet name="2015 Karten" sheetId="2" r:id="rId2"/>
    <sheet name="2014 Punkte (für HP)" sheetId="3" r:id="rId3"/>
    <sheet name="2014 Punkte" sheetId="4" r:id="rId4"/>
    <sheet name="2014 Karten" sheetId="5" r:id="rId5"/>
  </sheets>
  <definedNames/>
  <calcPr fullCalcOnLoad="1"/>
</workbook>
</file>

<file path=xl/sharedStrings.xml><?xml version="1.0" encoding="utf-8"?>
<sst xmlns="http://schemas.openxmlformats.org/spreadsheetml/2006/main" count="379" uniqueCount="72">
  <si>
    <t>Statistik</t>
  </si>
  <si>
    <t>Total Saison</t>
  </si>
  <si>
    <t>Name</t>
  </si>
  <si>
    <t>Tore</t>
  </si>
  <si>
    <t>Assist</t>
  </si>
  <si>
    <t>Total</t>
  </si>
  <si>
    <t>Schnitt</t>
  </si>
  <si>
    <t>Pkt.</t>
  </si>
  <si>
    <t>Spiele</t>
  </si>
  <si>
    <t xml:space="preserve">Meisterschaft </t>
  </si>
  <si>
    <t>Cup</t>
  </si>
  <si>
    <t>Test</t>
  </si>
  <si>
    <t>Gelb</t>
  </si>
  <si>
    <t>Rot</t>
  </si>
  <si>
    <t>Karten</t>
  </si>
  <si>
    <t>Vornamen</t>
  </si>
  <si>
    <t>Ambühl</t>
  </si>
  <si>
    <t>Lukas</t>
  </si>
  <si>
    <t>Berger</t>
  </si>
  <si>
    <t>Marco</t>
  </si>
  <si>
    <t>Burkhard</t>
  </si>
  <si>
    <t>Reto (Ruschi)</t>
  </si>
  <si>
    <t>Bieri</t>
  </si>
  <si>
    <t>Peter</t>
  </si>
  <si>
    <t>Rolf</t>
  </si>
  <si>
    <t>Calvet</t>
  </si>
  <si>
    <t>Simon</t>
  </si>
  <si>
    <t>Genovese</t>
  </si>
  <si>
    <t>Carmelo</t>
  </si>
  <si>
    <t>Kappeler</t>
  </si>
  <si>
    <t>Reto</t>
  </si>
  <si>
    <t>Kobi</t>
  </si>
  <si>
    <t>Michael</t>
  </si>
  <si>
    <t>Loboda</t>
  </si>
  <si>
    <t>Nicolai</t>
  </si>
  <si>
    <t>Minder</t>
  </si>
  <si>
    <t>Pieren</t>
  </si>
  <si>
    <t>Salvi</t>
  </si>
  <si>
    <t>Stefano</t>
  </si>
  <si>
    <t>Schär</t>
  </si>
  <si>
    <t>Pascal</t>
  </si>
  <si>
    <t>Schmutz</t>
  </si>
  <si>
    <t>Roger</t>
  </si>
  <si>
    <t>Schüpbach</t>
  </si>
  <si>
    <t>Dominic</t>
  </si>
  <si>
    <t>Schweizer</t>
  </si>
  <si>
    <t>Stefan</t>
  </si>
  <si>
    <t>Soltermann</t>
  </si>
  <si>
    <t>Sommer</t>
  </si>
  <si>
    <t>Spring</t>
  </si>
  <si>
    <t>Roland</t>
  </si>
  <si>
    <t>Steinmann</t>
  </si>
  <si>
    <t xml:space="preserve">Stöckli </t>
  </si>
  <si>
    <t>Volpetti</t>
  </si>
  <si>
    <t>Zünd</t>
  </si>
  <si>
    <t>Andreas</t>
  </si>
  <si>
    <t>Neil</t>
  </si>
  <si>
    <t>Wagner</t>
  </si>
  <si>
    <t>Valentino</t>
  </si>
  <si>
    <t>Studer</t>
  </si>
  <si>
    <t>CH-Meisterschaft St. Gallen</t>
  </si>
  <si>
    <t>CH-Meisterschaft</t>
  </si>
  <si>
    <t>Kandafula</t>
  </si>
  <si>
    <t>Nathanael</t>
  </si>
  <si>
    <t>Achtung 3 Tore fehlen von Forfait Sieg!</t>
  </si>
  <si>
    <t>Bütikofer</t>
  </si>
  <si>
    <t>Jerome</t>
  </si>
  <si>
    <t>Freundschaft</t>
  </si>
  <si>
    <t>Gafner</t>
  </si>
  <si>
    <t>Kevin</t>
  </si>
  <si>
    <t>Krapf</t>
  </si>
  <si>
    <t>Robin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</si>
</sst>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62">
    <font>
      <sz val="12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 val="single"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9"/>
      <name val="Arial Black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i/>
      <u val="single"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" fillId="33" borderId="0" xfId="51" applyFont="1" applyFill="1" applyAlignment="1">
      <alignment horizontal="center"/>
      <protection/>
    </xf>
    <xf numFmtId="0" fontId="3" fillId="34" borderId="0" xfId="51" applyFont="1" applyFill="1" applyAlignment="1">
      <alignment horizontal="center"/>
      <protection/>
    </xf>
    <xf numFmtId="0" fontId="3" fillId="35" borderId="0" xfId="51" applyFont="1" applyFill="1" applyAlignment="1">
      <alignment horizontal="center"/>
      <protection/>
    </xf>
    <xf numFmtId="0" fontId="3" fillId="36" borderId="0" xfId="51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5" borderId="0" xfId="5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0" xfId="51" applyFill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8" fillId="35" borderId="0" xfId="51" applyFont="1" applyFill="1" applyAlignment="1">
      <alignment horizontal="center"/>
      <protection/>
    </xf>
    <xf numFmtId="0" fontId="8" fillId="36" borderId="0" xfId="51" applyFont="1" applyFill="1" applyAlignment="1">
      <alignment horizontal="center"/>
      <protection/>
    </xf>
    <xf numFmtId="0" fontId="8" fillId="34" borderId="0" xfId="51" applyFont="1" applyFill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9" borderId="0" xfId="51" applyFont="1" applyFill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9" fillId="0" borderId="10" xfId="51" applyFont="1" applyBorder="1" applyAlignment="1">
      <alignment horizontal="center"/>
      <protection/>
    </xf>
    <xf numFmtId="0" fontId="11" fillId="0" borderId="10" xfId="51" applyFont="1" applyBorder="1" applyAlignment="1">
      <alignment horizontal="center"/>
      <protection/>
    </xf>
    <xf numFmtId="2" fontId="9" fillId="0" borderId="10" xfId="51" applyNumberFormat="1" applyFont="1" applyBorder="1" applyAlignment="1">
      <alignment horizontal="center"/>
      <protection/>
    </xf>
    <xf numFmtId="0" fontId="10" fillId="0" borderId="10" xfId="51" applyFont="1" applyBorder="1" applyAlignment="1">
      <alignment horizontal="center"/>
      <protection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9" fillId="37" borderId="10" xfId="51" applyFont="1" applyFill="1" applyBorder="1" applyAlignment="1">
      <alignment horizontal="center"/>
      <protection/>
    </xf>
    <xf numFmtId="0" fontId="11" fillId="37" borderId="10" xfId="51" applyFont="1" applyFill="1" applyBorder="1" applyAlignment="1">
      <alignment horizontal="center"/>
      <protection/>
    </xf>
    <xf numFmtId="2" fontId="9" fillId="37" borderId="10" xfId="51" applyNumberFormat="1" applyFont="1" applyFill="1" applyBorder="1" applyAlignment="1">
      <alignment horizontal="center"/>
      <protection/>
    </xf>
    <xf numFmtId="0" fontId="10" fillId="37" borderId="10" xfId="51" applyFont="1" applyFill="1" applyBorder="1" applyAlignment="1">
      <alignment horizontal="center"/>
      <protection/>
    </xf>
    <xf numFmtId="0" fontId="56" fillId="37" borderId="10" xfId="0" applyFont="1" applyFill="1" applyBorder="1" applyAlignment="1">
      <alignment horizontal="center"/>
    </xf>
    <xf numFmtId="2" fontId="56" fillId="37" borderId="10" xfId="0" applyNumberFormat="1" applyFont="1" applyFill="1" applyBorder="1" applyAlignment="1">
      <alignment horizontal="center"/>
    </xf>
    <xf numFmtId="0" fontId="9" fillId="0" borderId="10" xfId="51" applyFont="1" applyFill="1" applyBorder="1" applyAlignment="1">
      <alignment horizontal="center"/>
      <protection/>
    </xf>
    <xf numFmtId="0" fontId="11" fillId="0" borderId="10" xfId="51" applyFont="1" applyFill="1" applyBorder="1" applyAlignment="1">
      <alignment horizontal="center"/>
      <protection/>
    </xf>
    <xf numFmtId="2" fontId="9" fillId="0" borderId="10" xfId="51" applyNumberFormat="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/>
      <protection/>
    </xf>
    <xf numFmtId="0" fontId="56" fillId="0" borderId="10" xfId="0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3" fillId="38" borderId="0" xfId="51" applyFont="1" applyFill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0" fillId="26" borderId="10" xfId="0" applyFill="1" applyBorder="1" applyAlignment="1">
      <alignment/>
    </xf>
    <xf numFmtId="0" fontId="0" fillId="39" borderId="10" xfId="0" applyFill="1" applyBorder="1" applyAlignment="1">
      <alignment/>
    </xf>
    <xf numFmtId="0" fontId="8" fillId="11" borderId="0" xfId="51" applyFont="1" applyFill="1" applyAlignment="1">
      <alignment horizontal="center"/>
      <protection/>
    </xf>
    <xf numFmtId="0" fontId="9" fillId="0" borderId="10" xfId="51" applyNumberFormat="1" applyFont="1" applyBorder="1" applyAlignment="1">
      <alignment horizontal="center"/>
      <protection/>
    </xf>
    <xf numFmtId="0" fontId="9" fillId="37" borderId="10" xfId="51" applyNumberFormat="1" applyFont="1" applyFill="1" applyBorder="1" applyAlignment="1">
      <alignment horizontal="center"/>
      <protection/>
    </xf>
    <xf numFmtId="0" fontId="9" fillId="0" borderId="10" xfId="51" applyNumberFormat="1" applyFont="1" applyFill="1" applyBorder="1" applyAlignment="1">
      <alignment horizontal="center"/>
      <protection/>
    </xf>
    <xf numFmtId="2" fontId="9" fillId="26" borderId="10" xfId="51" applyNumberFormat="1" applyFont="1" applyFill="1" applyBorder="1" applyAlignment="1">
      <alignment horizontal="center"/>
      <protection/>
    </xf>
    <xf numFmtId="0" fontId="56" fillId="26" borderId="10" xfId="0" applyFont="1" applyFill="1" applyBorder="1" applyAlignment="1">
      <alignment horizontal="center"/>
    </xf>
    <xf numFmtId="0" fontId="9" fillId="26" borderId="10" xfId="51" applyNumberFormat="1" applyFont="1" applyFill="1" applyBorder="1" applyAlignment="1">
      <alignment horizontal="center"/>
      <protection/>
    </xf>
    <xf numFmtId="0" fontId="57" fillId="26" borderId="10" xfId="0" applyFont="1" applyFill="1" applyBorder="1" applyAlignment="1">
      <alignment horizontal="center"/>
    </xf>
    <xf numFmtId="0" fontId="3" fillId="38" borderId="0" xfId="51" applyFont="1" applyFill="1" applyAlignment="1">
      <alignment horizontal="center"/>
      <protection/>
    </xf>
    <xf numFmtId="0" fontId="58" fillId="0" borderId="0" xfId="51" applyFont="1" applyFill="1" applyAlignment="1">
      <alignment horizontal="center"/>
      <protection/>
    </xf>
    <xf numFmtId="0" fontId="57" fillId="0" borderId="10" xfId="0" applyFont="1" applyFill="1" applyBorder="1" applyAlignment="1">
      <alignment horizontal="center"/>
    </xf>
    <xf numFmtId="0" fontId="9" fillId="26" borderId="10" xfId="51" applyFont="1" applyFill="1" applyBorder="1" applyAlignment="1">
      <alignment horizontal="center"/>
      <protection/>
    </xf>
    <xf numFmtId="0" fontId="11" fillId="26" borderId="10" xfId="51" applyFont="1" applyFill="1" applyBorder="1" applyAlignment="1">
      <alignment horizontal="center"/>
      <protection/>
    </xf>
    <xf numFmtId="0" fontId="10" fillId="26" borderId="10" xfId="51" applyFont="1" applyFill="1" applyBorder="1" applyAlignment="1">
      <alignment horizontal="center"/>
      <protection/>
    </xf>
    <xf numFmtId="2" fontId="56" fillId="26" borderId="10" xfId="0" applyNumberFormat="1" applyFont="1" applyFill="1" applyBorder="1" applyAlignment="1">
      <alignment horizontal="center"/>
    </xf>
    <xf numFmtId="0" fontId="7" fillId="37" borderId="10" xfId="51" applyFont="1" applyFill="1" applyBorder="1" applyAlignment="1">
      <alignment horizontal="left"/>
      <protection/>
    </xf>
    <xf numFmtId="0" fontId="59" fillId="0" borderId="0" xfId="0" applyFont="1" applyAlignment="1">
      <alignment/>
    </xf>
    <xf numFmtId="0" fontId="8" fillId="35" borderId="0" xfId="51" applyFont="1" applyFill="1" applyAlignment="1">
      <alignment horizontal="center"/>
      <protection/>
    </xf>
    <xf numFmtId="0" fontId="8" fillId="36" borderId="0" xfId="51" applyFont="1" applyFill="1" applyAlignment="1">
      <alignment horizontal="center"/>
      <protection/>
    </xf>
    <xf numFmtId="0" fontId="8" fillId="34" borderId="0" xfId="51" applyFont="1" applyFill="1" applyAlignment="1">
      <alignment horizontal="center"/>
      <protection/>
    </xf>
    <xf numFmtId="0" fontId="8" fillId="9" borderId="0" xfId="51" applyFont="1" applyFill="1" applyAlignment="1">
      <alignment horizontal="center"/>
      <protection/>
    </xf>
    <xf numFmtId="0" fontId="8" fillId="11" borderId="0" xfId="5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36" borderId="0" xfId="51" applyFont="1" applyFill="1" applyAlignment="1">
      <alignment horizontal="center"/>
      <protection/>
    </xf>
    <xf numFmtId="0" fontId="3" fillId="34" borderId="0" xfId="51" applyFont="1" applyFill="1" applyAlignment="1">
      <alignment horizontal="center"/>
      <protection/>
    </xf>
    <xf numFmtId="0" fontId="3" fillId="33" borderId="0" xfId="51" applyFont="1" applyFill="1" applyAlignment="1">
      <alignment horizontal="center"/>
      <protection/>
    </xf>
    <xf numFmtId="0" fontId="3" fillId="38" borderId="0" xfId="51" applyFont="1" applyFill="1" applyAlignment="1">
      <alignment horizontal="center"/>
      <protection/>
    </xf>
    <xf numFmtId="0" fontId="3" fillId="35" borderId="0" xfId="5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0" fontId="9" fillId="0" borderId="0" xfId="51" applyFont="1" applyFill="1" applyBorder="1" applyAlignment="1">
      <alignment horizontal="center"/>
      <protection/>
    </xf>
    <xf numFmtId="0" fontId="10" fillId="0" borderId="0" xfId="51" applyFont="1" applyFill="1" applyBorder="1" applyAlignment="1">
      <alignment horizontal="center"/>
      <protection/>
    </xf>
    <xf numFmtId="2" fontId="9" fillId="0" borderId="0" xfId="51" applyNumberFormat="1" applyFont="1" applyFill="1" applyBorder="1" applyAlignment="1">
      <alignment horizontal="center"/>
      <protection/>
    </xf>
    <xf numFmtId="0" fontId="9" fillId="0" borderId="0" xfId="51" applyNumberFormat="1" applyFont="1" applyFill="1" applyBorder="1" applyAlignment="1">
      <alignment horizontal="center"/>
      <protection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7" fillId="0" borderId="0" xfId="51" applyFont="1" applyFill="1" applyBorder="1" applyAlignment="1">
      <alignment horizontal="left"/>
      <protection/>
    </xf>
    <xf numFmtId="0" fontId="8" fillId="35" borderId="0" xfId="51" applyFont="1" applyFill="1" applyAlignment="1">
      <alignment horizontal="center"/>
      <protection/>
    </xf>
    <xf numFmtId="0" fontId="8" fillId="36" borderId="0" xfId="51" applyFont="1" applyFill="1" applyAlignment="1">
      <alignment horizontal="center"/>
      <protection/>
    </xf>
    <xf numFmtId="0" fontId="8" fillId="34" borderId="0" xfId="51" applyFont="1" applyFill="1" applyAlignment="1">
      <alignment horizontal="center"/>
      <protection/>
    </xf>
    <xf numFmtId="0" fontId="8" fillId="11" borderId="0" xfId="51" applyFont="1" applyFill="1" applyAlignment="1">
      <alignment horizontal="center"/>
      <protection/>
    </xf>
    <xf numFmtId="0" fontId="8" fillId="9" borderId="0" xfId="51" applyFont="1" applyFill="1" applyAlignment="1">
      <alignment horizontal="center"/>
      <protection/>
    </xf>
    <xf numFmtId="0" fontId="3" fillId="35" borderId="0" xfId="51" applyFont="1" applyFill="1" applyAlignment="1">
      <alignment horizontal="center"/>
      <protection/>
    </xf>
    <xf numFmtId="0" fontId="3" fillId="38" borderId="0" xfId="51" applyFont="1" applyFill="1" applyAlignment="1">
      <alignment horizontal="center"/>
      <protection/>
    </xf>
    <xf numFmtId="0" fontId="60" fillId="38" borderId="0" xfId="51" applyFont="1" applyFill="1" applyAlignment="1">
      <alignment horizontal="center"/>
      <protection/>
    </xf>
    <xf numFmtId="0" fontId="3" fillId="33" borderId="0" xfId="51" applyFont="1" applyFill="1" applyAlignment="1">
      <alignment horizontal="center"/>
      <protection/>
    </xf>
    <xf numFmtId="0" fontId="3" fillId="34" borderId="0" xfId="51" applyFont="1" applyFill="1" applyAlignment="1">
      <alignment horizontal="center"/>
      <protection/>
    </xf>
    <xf numFmtId="0" fontId="3" fillId="36" borderId="0" xfId="5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C41"/>
  <sheetViews>
    <sheetView tabSelected="1" zoomScale="80" zoomScaleNormal="80" zoomScalePageLayoutView="0" workbookViewId="0" topLeftCell="A1">
      <selection activeCell="C45" sqref="C45"/>
    </sheetView>
  </sheetViews>
  <sheetFormatPr defaultColWidth="11.5546875" defaultRowHeight="15"/>
  <cols>
    <col min="1" max="1" width="11.88671875" style="0" customWidth="1"/>
    <col min="2" max="2" width="12.6640625" style="0" customWidth="1"/>
    <col min="3" max="5" width="7.99609375" style="0" customWidth="1"/>
    <col min="6" max="6" width="8.5546875" style="0" customWidth="1"/>
    <col min="7" max="9" width="7.99609375" style="0" customWidth="1"/>
    <col min="10" max="10" width="8.88671875" style="0" customWidth="1"/>
    <col min="11" max="11" width="9.5546875" style="0" customWidth="1"/>
    <col min="12" max="12" width="8.88671875" style="17" customWidth="1"/>
    <col min="13" max="15" width="8.88671875" style="0" customWidth="1"/>
    <col min="16" max="16" width="9.5546875" style="0" customWidth="1"/>
    <col min="17" max="22" width="8.88671875" style="17" customWidth="1"/>
    <col min="23" max="25" width="8.88671875" style="0" customWidth="1"/>
    <col min="26" max="26" width="9.5546875" style="0" customWidth="1"/>
    <col min="27" max="27" width="8.88671875" style="0" customWidth="1"/>
  </cols>
  <sheetData>
    <row r="1" spans="1:27" ht="11.25" customHeight="1">
      <c r="A1" s="28"/>
      <c r="B1" s="28"/>
      <c r="C1" s="99" t="s">
        <v>9</v>
      </c>
      <c r="D1" s="99"/>
      <c r="E1" s="99"/>
      <c r="F1" s="99"/>
      <c r="G1" s="99"/>
      <c r="H1" s="100" t="s">
        <v>10</v>
      </c>
      <c r="I1" s="100"/>
      <c r="J1" s="100"/>
      <c r="K1" s="100"/>
      <c r="L1" s="100"/>
      <c r="M1" s="101" t="s">
        <v>67</v>
      </c>
      <c r="N1" s="101"/>
      <c r="O1" s="101"/>
      <c r="P1" s="101"/>
      <c r="Q1" s="101"/>
      <c r="R1" s="102" t="s">
        <v>61</v>
      </c>
      <c r="S1" s="102"/>
      <c r="T1" s="102"/>
      <c r="U1" s="102"/>
      <c r="V1" s="102"/>
      <c r="W1" s="103" t="s">
        <v>5</v>
      </c>
      <c r="X1" s="103"/>
      <c r="Y1" s="103"/>
      <c r="Z1" s="103"/>
      <c r="AA1" s="103"/>
    </row>
    <row r="2" spans="1:27" ht="14.25" customHeight="1">
      <c r="A2" s="22" t="s">
        <v>2</v>
      </c>
      <c r="B2" s="22" t="s">
        <v>15</v>
      </c>
      <c r="C2" s="74" t="s">
        <v>8</v>
      </c>
      <c r="D2" s="74" t="s">
        <v>3</v>
      </c>
      <c r="E2" s="74" t="s">
        <v>4</v>
      </c>
      <c r="F2" s="74" t="s">
        <v>5</v>
      </c>
      <c r="G2" s="74" t="s">
        <v>6</v>
      </c>
      <c r="H2" s="75" t="s">
        <v>8</v>
      </c>
      <c r="I2" s="75" t="s">
        <v>3</v>
      </c>
      <c r="J2" s="75" t="s">
        <v>4</v>
      </c>
      <c r="K2" s="75" t="s">
        <v>5</v>
      </c>
      <c r="L2" s="75" t="s">
        <v>6</v>
      </c>
      <c r="M2" s="76" t="s">
        <v>8</v>
      </c>
      <c r="N2" s="76" t="s">
        <v>3</v>
      </c>
      <c r="O2" s="76" t="s">
        <v>4</v>
      </c>
      <c r="P2" s="76" t="s">
        <v>5</v>
      </c>
      <c r="Q2" s="76" t="s">
        <v>6</v>
      </c>
      <c r="R2" s="78" t="s">
        <v>8</v>
      </c>
      <c r="S2" s="78" t="s">
        <v>3</v>
      </c>
      <c r="T2" s="78" t="s">
        <v>4</v>
      </c>
      <c r="U2" s="78" t="s">
        <v>5</v>
      </c>
      <c r="V2" s="78" t="s">
        <v>6</v>
      </c>
      <c r="W2" s="77" t="s">
        <v>8</v>
      </c>
      <c r="X2" s="77" t="s">
        <v>3</v>
      </c>
      <c r="Y2" s="77" t="s">
        <v>4</v>
      </c>
      <c r="Z2" s="77" t="s">
        <v>5</v>
      </c>
      <c r="AA2" s="77" t="s">
        <v>6</v>
      </c>
    </row>
    <row r="3" spans="1:22" ht="9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7"/>
      <c r="L3" s="26"/>
      <c r="M3" s="27"/>
      <c r="N3" s="26"/>
      <c r="O3" s="26"/>
      <c r="P3" s="26"/>
      <c r="Q3" s="26"/>
      <c r="R3" s="26"/>
      <c r="S3" s="26"/>
      <c r="T3" s="26"/>
      <c r="U3" s="26"/>
      <c r="V3" s="26"/>
    </row>
    <row r="4" spans="12:22" ht="15">
      <c r="L4"/>
      <c r="Q4"/>
      <c r="R4"/>
      <c r="S4"/>
      <c r="T4"/>
      <c r="U4"/>
      <c r="V4"/>
    </row>
    <row r="5" spans="1:27" ht="15">
      <c r="A5" s="86" t="s">
        <v>16</v>
      </c>
      <c r="B5" s="86" t="s">
        <v>17</v>
      </c>
      <c r="C5" s="91"/>
      <c r="D5" s="91"/>
      <c r="E5" s="91"/>
      <c r="F5" s="92">
        <f aca="true" t="shared" si="0" ref="F5:F38">SUM(D5:E5)</f>
        <v>0</v>
      </c>
      <c r="G5" s="93" t="str">
        <f aca="true" t="shared" si="1" ref="G5:G38">IF(F5&lt;1,"0",F5/C5)</f>
        <v>0</v>
      </c>
      <c r="H5" s="91"/>
      <c r="I5" s="91"/>
      <c r="J5" s="91"/>
      <c r="K5" s="92">
        <f aca="true" t="shared" si="2" ref="K5:K38">J5+I5</f>
        <v>0</v>
      </c>
      <c r="L5" s="93" t="str">
        <f aca="true" t="shared" si="3" ref="L5:L38">IF(K5&lt;1,"0",K5/H5)</f>
        <v>0</v>
      </c>
      <c r="M5" s="91"/>
      <c r="N5" s="91"/>
      <c r="O5" s="91"/>
      <c r="P5" s="92">
        <f aca="true" t="shared" si="4" ref="P5:P38">O5+N5</f>
        <v>0</v>
      </c>
      <c r="Q5" s="93" t="str">
        <f aca="true" t="shared" si="5" ref="Q5:Q38">IF(P5&lt;1,"0",P5/M5)</f>
        <v>0</v>
      </c>
      <c r="R5" s="94"/>
      <c r="S5" s="94"/>
      <c r="T5" s="94"/>
      <c r="U5" s="94">
        <f aca="true" t="shared" si="6" ref="U5:U38">T5+S5</f>
        <v>0</v>
      </c>
      <c r="V5" s="93" t="str">
        <f aca="true" t="shared" si="7" ref="V5:V38">IF(U5&lt;1,"0",U5/R5)</f>
        <v>0</v>
      </c>
      <c r="W5" s="95">
        <f aca="true" t="shared" si="8" ref="W5:W38">SUM(M5,H5,C5,R5)</f>
        <v>0</v>
      </c>
      <c r="X5" s="95">
        <f aca="true" t="shared" si="9" ref="X5:X38">SUM(N5,I5,D5)</f>
        <v>0</v>
      </c>
      <c r="Y5" s="95">
        <f aca="true" t="shared" si="10" ref="Y5:Y38">SUM(O5,J5,E5)</f>
        <v>0</v>
      </c>
      <c r="Z5" s="96">
        <f aca="true" t="shared" si="11" ref="Z5:Z38">SUM(P5,K5,F5,U5)</f>
        <v>0</v>
      </c>
      <c r="AA5" s="97" t="str">
        <f aca="true" t="shared" si="12" ref="AA5:AA38">IF(Z5&lt;1,"0",Z5/W5)</f>
        <v>0</v>
      </c>
    </row>
    <row r="6" spans="1:27" ht="15">
      <c r="A6" s="86" t="s">
        <v>18</v>
      </c>
      <c r="B6" s="86" t="s">
        <v>19</v>
      </c>
      <c r="C6" s="91"/>
      <c r="D6" s="91"/>
      <c r="E6" s="91"/>
      <c r="F6" s="92">
        <f t="shared" si="0"/>
        <v>0</v>
      </c>
      <c r="G6" s="93" t="str">
        <f t="shared" si="1"/>
        <v>0</v>
      </c>
      <c r="H6" s="91"/>
      <c r="I6" s="91"/>
      <c r="J6" s="91"/>
      <c r="K6" s="92">
        <f t="shared" si="2"/>
        <v>0</v>
      </c>
      <c r="L6" s="93" t="str">
        <f t="shared" si="3"/>
        <v>0</v>
      </c>
      <c r="M6" s="92"/>
      <c r="N6" s="91"/>
      <c r="O6" s="91"/>
      <c r="P6" s="92">
        <f t="shared" si="4"/>
        <v>0</v>
      </c>
      <c r="Q6" s="93" t="str">
        <f t="shared" si="5"/>
        <v>0</v>
      </c>
      <c r="R6" s="94"/>
      <c r="S6" s="94"/>
      <c r="T6" s="94"/>
      <c r="U6" s="94">
        <f t="shared" si="6"/>
        <v>0</v>
      </c>
      <c r="V6" s="93" t="str">
        <f t="shared" si="7"/>
        <v>0</v>
      </c>
      <c r="W6" s="95">
        <f t="shared" si="8"/>
        <v>0</v>
      </c>
      <c r="X6" s="95">
        <f t="shared" si="9"/>
        <v>0</v>
      </c>
      <c r="Y6" s="95">
        <f t="shared" si="10"/>
        <v>0</v>
      </c>
      <c r="Z6" s="96">
        <f t="shared" si="11"/>
        <v>0</v>
      </c>
      <c r="AA6" s="97" t="str">
        <f t="shared" si="12"/>
        <v>0</v>
      </c>
    </row>
    <row r="7" spans="1:27" ht="15">
      <c r="A7" s="86" t="s">
        <v>22</v>
      </c>
      <c r="B7" s="86" t="s">
        <v>23</v>
      </c>
      <c r="C7" s="91">
        <v>13</v>
      </c>
      <c r="D7" s="91">
        <v>4</v>
      </c>
      <c r="E7" s="91">
        <v>6</v>
      </c>
      <c r="F7" s="92">
        <f t="shared" si="0"/>
        <v>10</v>
      </c>
      <c r="G7" s="93">
        <f t="shared" si="1"/>
        <v>0.7692307692307693</v>
      </c>
      <c r="H7" s="91">
        <v>3</v>
      </c>
      <c r="I7" s="91"/>
      <c r="J7" s="91">
        <v>5</v>
      </c>
      <c r="K7" s="92">
        <f t="shared" si="2"/>
        <v>5</v>
      </c>
      <c r="L7" s="93">
        <f t="shared" si="3"/>
        <v>1.6666666666666667</v>
      </c>
      <c r="M7" s="92">
        <v>6</v>
      </c>
      <c r="N7" s="91">
        <v>3</v>
      </c>
      <c r="O7" s="91"/>
      <c r="P7" s="92">
        <f t="shared" si="4"/>
        <v>3</v>
      </c>
      <c r="Q7" s="93">
        <f t="shared" si="5"/>
        <v>0.5</v>
      </c>
      <c r="R7" s="94"/>
      <c r="S7" s="94"/>
      <c r="T7" s="94"/>
      <c r="U7" s="94">
        <f t="shared" si="6"/>
        <v>0</v>
      </c>
      <c r="V7" s="93" t="str">
        <f t="shared" si="7"/>
        <v>0</v>
      </c>
      <c r="W7" s="95">
        <f t="shared" si="8"/>
        <v>22</v>
      </c>
      <c r="X7" s="95">
        <f t="shared" si="9"/>
        <v>7</v>
      </c>
      <c r="Y7" s="95">
        <f t="shared" si="10"/>
        <v>11</v>
      </c>
      <c r="Z7" s="96">
        <f t="shared" si="11"/>
        <v>18</v>
      </c>
      <c r="AA7" s="97">
        <f t="shared" si="12"/>
        <v>0.8181818181818182</v>
      </c>
    </row>
    <row r="8" spans="1:27" ht="15">
      <c r="A8" s="86" t="s">
        <v>22</v>
      </c>
      <c r="B8" s="86" t="s">
        <v>24</v>
      </c>
      <c r="C8" s="91">
        <v>10</v>
      </c>
      <c r="D8" s="91"/>
      <c r="E8" s="91">
        <v>3</v>
      </c>
      <c r="F8" s="92">
        <f t="shared" si="0"/>
        <v>3</v>
      </c>
      <c r="G8" s="93">
        <f t="shared" si="1"/>
        <v>0.3</v>
      </c>
      <c r="H8" s="91">
        <v>3</v>
      </c>
      <c r="I8" s="91"/>
      <c r="J8" s="91">
        <v>2</v>
      </c>
      <c r="K8" s="92">
        <f t="shared" si="2"/>
        <v>2</v>
      </c>
      <c r="L8" s="93">
        <f t="shared" si="3"/>
        <v>0.6666666666666666</v>
      </c>
      <c r="M8" s="92">
        <v>4</v>
      </c>
      <c r="N8" s="91"/>
      <c r="O8" s="91">
        <v>1</v>
      </c>
      <c r="P8" s="92">
        <f t="shared" si="4"/>
        <v>1</v>
      </c>
      <c r="Q8" s="93">
        <f t="shared" si="5"/>
        <v>0.25</v>
      </c>
      <c r="R8" s="94"/>
      <c r="S8" s="94"/>
      <c r="T8" s="94"/>
      <c r="U8" s="94">
        <f t="shared" si="6"/>
        <v>0</v>
      </c>
      <c r="V8" s="93" t="str">
        <f t="shared" si="7"/>
        <v>0</v>
      </c>
      <c r="W8" s="95">
        <f t="shared" si="8"/>
        <v>17</v>
      </c>
      <c r="X8" s="95">
        <f t="shared" si="9"/>
        <v>0</v>
      </c>
      <c r="Y8" s="95">
        <f t="shared" si="10"/>
        <v>6</v>
      </c>
      <c r="Z8" s="96">
        <f t="shared" si="11"/>
        <v>6</v>
      </c>
      <c r="AA8" s="97">
        <f t="shared" si="12"/>
        <v>0.35294117647058826</v>
      </c>
    </row>
    <row r="9" spans="1:27" ht="15">
      <c r="A9" s="86" t="s">
        <v>20</v>
      </c>
      <c r="B9" s="86" t="s">
        <v>21</v>
      </c>
      <c r="C9" s="91">
        <v>8</v>
      </c>
      <c r="D9" s="91"/>
      <c r="E9" s="91">
        <v>2.5</v>
      </c>
      <c r="F9" s="92">
        <f t="shared" si="0"/>
        <v>2.5</v>
      </c>
      <c r="G9" s="93">
        <f t="shared" si="1"/>
        <v>0.3125</v>
      </c>
      <c r="H9" s="91">
        <v>3</v>
      </c>
      <c r="I9" s="91">
        <v>1</v>
      </c>
      <c r="J9" s="91">
        <v>3</v>
      </c>
      <c r="K9" s="92">
        <f t="shared" si="2"/>
        <v>4</v>
      </c>
      <c r="L9" s="93">
        <f t="shared" si="3"/>
        <v>1.3333333333333333</v>
      </c>
      <c r="M9" s="92">
        <v>3</v>
      </c>
      <c r="N9" s="91"/>
      <c r="O9" s="91"/>
      <c r="P9" s="92">
        <f t="shared" si="4"/>
        <v>0</v>
      </c>
      <c r="Q9" s="93" t="str">
        <f t="shared" si="5"/>
        <v>0</v>
      </c>
      <c r="R9" s="94"/>
      <c r="S9" s="94"/>
      <c r="T9" s="94"/>
      <c r="U9" s="94">
        <f t="shared" si="6"/>
        <v>0</v>
      </c>
      <c r="V9" s="93" t="str">
        <f t="shared" si="7"/>
        <v>0</v>
      </c>
      <c r="W9" s="95">
        <f t="shared" si="8"/>
        <v>14</v>
      </c>
      <c r="X9" s="95">
        <f t="shared" si="9"/>
        <v>1</v>
      </c>
      <c r="Y9" s="95">
        <f t="shared" si="10"/>
        <v>5.5</v>
      </c>
      <c r="Z9" s="96">
        <f t="shared" si="11"/>
        <v>6.5</v>
      </c>
      <c r="AA9" s="97">
        <f t="shared" si="12"/>
        <v>0.4642857142857143</v>
      </c>
    </row>
    <row r="10" spans="1:27" ht="15">
      <c r="A10" s="86" t="s">
        <v>65</v>
      </c>
      <c r="B10" s="86" t="s">
        <v>66</v>
      </c>
      <c r="C10" s="91">
        <v>2</v>
      </c>
      <c r="D10" s="91"/>
      <c r="E10" s="91"/>
      <c r="F10" s="92">
        <f t="shared" si="0"/>
        <v>0</v>
      </c>
      <c r="G10" s="93" t="str">
        <f t="shared" si="1"/>
        <v>0</v>
      </c>
      <c r="H10" s="91"/>
      <c r="I10" s="91"/>
      <c r="J10" s="91"/>
      <c r="K10" s="92">
        <f t="shared" si="2"/>
        <v>0</v>
      </c>
      <c r="L10" s="93" t="str">
        <f t="shared" si="3"/>
        <v>0</v>
      </c>
      <c r="M10" s="92">
        <v>4</v>
      </c>
      <c r="N10" s="91">
        <v>1</v>
      </c>
      <c r="O10" s="91">
        <v>1</v>
      </c>
      <c r="P10" s="92">
        <f t="shared" si="4"/>
        <v>2</v>
      </c>
      <c r="Q10" s="93">
        <f t="shared" si="5"/>
        <v>0.5</v>
      </c>
      <c r="R10" s="94"/>
      <c r="S10" s="94"/>
      <c r="T10" s="94"/>
      <c r="U10" s="94">
        <f t="shared" si="6"/>
        <v>0</v>
      </c>
      <c r="V10" s="93" t="str">
        <f t="shared" si="7"/>
        <v>0</v>
      </c>
      <c r="W10" s="95">
        <f t="shared" si="8"/>
        <v>6</v>
      </c>
      <c r="X10" s="95">
        <f t="shared" si="9"/>
        <v>1</v>
      </c>
      <c r="Y10" s="95">
        <f t="shared" si="10"/>
        <v>1</v>
      </c>
      <c r="Z10" s="96">
        <f t="shared" si="11"/>
        <v>2</v>
      </c>
      <c r="AA10" s="97">
        <f t="shared" si="12"/>
        <v>0.3333333333333333</v>
      </c>
    </row>
    <row r="11" spans="1:27" ht="15">
      <c r="A11" s="86" t="s">
        <v>25</v>
      </c>
      <c r="B11" s="86" t="s">
        <v>26</v>
      </c>
      <c r="C11" s="91">
        <v>11</v>
      </c>
      <c r="D11" s="91">
        <v>4</v>
      </c>
      <c r="E11" s="91"/>
      <c r="F11" s="92">
        <f t="shared" si="0"/>
        <v>4</v>
      </c>
      <c r="G11" s="93">
        <f t="shared" si="1"/>
        <v>0.36363636363636365</v>
      </c>
      <c r="H11" s="91">
        <v>3</v>
      </c>
      <c r="I11" s="91"/>
      <c r="J11" s="91">
        <v>2</v>
      </c>
      <c r="K11" s="92">
        <f t="shared" si="2"/>
        <v>2</v>
      </c>
      <c r="L11" s="93">
        <f t="shared" si="3"/>
        <v>0.6666666666666666</v>
      </c>
      <c r="M11" s="92">
        <v>3</v>
      </c>
      <c r="N11" s="91"/>
      <c r="O11" s="91">
        <v>1</v>
      </c>
      <c r="P11" s="92">
        <f t="shared" si="4"/>
        <v>1</v>
      </c>
      <c r="Q11" s="93">
        <f t="shared" si="5"/>
        <v>0.3333333333333333</v>
      </c>
      <c r="R11" s="94"/>
      <c r="S11" s="94"/>
      <c r="T11" s="94"/>
      <c r="U11" s="94">
        <f t="shared" si="6"/>
        <v>0</v>
      </c>
      <c r="V11" s="93" t="str">
        <f t="shared" si="7"/>
        <v>0</v>
      </c>
      <c r="W11" s="95">
        <f t="shared" si="8"/>
        <v>17</v>
      </c>
      <c r="X11" s="95">
        <f t="shared" si="9"/>
        <v>4</v>
      </c>
      <c r="Y11" s="95">
        <f t="shared" si="10"/>
        <v>3</v>
      </c>
      <c r="Z11" s="96">
        <f t="shared" si="11"/>
        <v>7</v>
      </c>
      <c r="AA11" s="97">
        <f t="shared" si="12"/>
        <v>0.4117647058823529</v>
      </c>
    </row>
    <row r="12" spans="1:27" ht="15">
      <c r="A12" s="86" t="s">
        <v>68</v>
      </c>
      <c r="B12" s="86" t="s">
        <v>69</v>
      </c>
      <c r="C12" s="91">
        <v>7</v>
      </c>
      <c r="D12" s="91">
        <v>1</v>
      </c>
      <c r="E12" s="91"/>
      <c r="F12" s="92">
        <f t="shared" si="0"/>
        <v>1</v>
      </c>
      <c r="G12" s="93">
        <f t="shared" si="1"/>
        <v>0.14285714285714285</v>
      </c>
      <c r="H12" s="91">
        <v>1</v>
      </c>
      <c r="I12" s="91"/>
      <c r="J12" s="91"/>
      <c r="K12" s="92">
        <f t="shared" si="2"/>
        <v>0</v>
      </c>
      <c r="L12" s="93" t="str">
        <f t="shared" si="3"/>
        <v>0</v>
      </c>
      <c r="M12" s="92">
        <v>4</v>
      </c>
      <c r="N12" s="91"/>
      <c r="O12" s="91"/>
      <c r="P12" s="92">
        <f t="shared" si="4"/>
        <v>0</v>
      </c>
      <c r="Q12" s="93" t="str">
        <f t="shared" si="5"/>
        <v>0</v>
      </c>
      <c r="R12" s="94"/>
      <c r="S12" s="94"/>
      <c r="T12" s="94"/>
      <c r="U12" s="94">
        <f t="shared" si="6"/>
        <v>0</v>
      </c>
      <c r="V12" s="93" t="str">
        <f t="shared" si="7"/>
        <v>0</v>
      </c>
      <c r="W12" s="95">
        <f t="shared" si="8"/>
        <v>12</v>
      </c>
      <c r="X12" s="95">
        <f t="shared" si="9"/>
        <v>1</v>
      </c>
      <c r="Y12" s="95">
        <f t="shared" si="10"/>
        <v>0</v>
      </c>
      <c r="Z12" s="96">
        <f t="shared" si="11"/>
        <v>1</v>
      </c>
      <c r="AA12" s="97">
        <f t="shared" si="12"/>
        <v>0.08333333333333333</v>
      </c>
    </row>
    <row r="13" spans="1:27" ht="15">
      <c r="A13" s="86" t="s">
        <v>27</v>
      </c>
      <c r="B13" s="86" t="s">
        <v>28</v>
      </c>
      <c r="C13" s="91"/>
      <c r="D13" s="91"/>
      <c r="E13" s="91"/>
      <c r="F13" s="92">
        <f t="shared" si="0"/>
        <v>0</v>
      </c>
      <c r="G13" s="93" t="str">
        <f t="shared" si="1"/>
        <v>0</v>
      </c>
      <c r="H13" s="91"/>
      <c r="I13" s="91"/>
      <c r="J13" s="91"/>
      <c r="K13" s="92">
        <f t="shared" si="2"/>
        <v>0</v>
      </c>
      <c r="L13" s="93" t="str">
        <f t="shared" si="3"/>
        <v>0</v>
      </c>
      <c r="M13" s="92"/>
      <c r="N13" s="91"/>
      <c r="O13" s="91"/>
      <c r="P13" s="92">
        <f t="shared" si="4"/>
        <v>0</v>
      </c>
      <c r="Q13" s="93" t="str">
        <f t="shared" si="5"/>
        <v>0</v>
      </c>
      <c r="R13" s="94"/>
      <c r="S13" s="94"/>
      <c r="T13" s="94"/>
      <c r="U13" s="94">
        <f t="shared" si="6"/>
        <v>0</v>
      </c>
      <c r="V13" s="93" t="str">
        <f t="shared" si="7"/>
        <v>0</v>
      </c>
      <c r="W13" s="95">
        <f t="shared" si="8"/>
        <v>0</v>
      </c>
      <c r="X13" s="95">
        <f t="shared" si="9"/>
        <v>0</v>
      </c>
      <c r="Y13" s="95">
        <f t="shared" si="10"/>
        <v>0</v>
      </c>
      <c r="Z13" s="96">
        <f t="shared" si="11"/>
        <v>0</v>
      </c>
      <c r="AA13" s="97" t="str">
        <f t="shared" si="12"/>
        <v>0</v>
      </c>
    </row>
    <row r="14" spans="1:27" ht="15">
      <c r="A14" s="98" t="s">
        <v>62</v>
      </c>
      <c r="B14" s="98" t="s">
        <v>63</v>
      </c>
      <c r="C14" s="91">
        <v>15</v>
      </c>
      <c r="D14" s="91">
        <v>10</v>
      </c>
      <c r="E14" s="91">
        <v>8</v>
      </c>
      <c r="F14" s="92">
        <f t="shared" si="0"/>
        <v>18</v>
      </c>
      <c r="G14" s="93">
        <f t="shared" si="1"/>
        <v>1.2</v>
      </c>
      <c r="H14" s="91">
        <v>4</v>
      </c>
      <c r="I14" s="91">
        <v>3</v>
      </c>
      <c r="J14" s="91">
        <v>1</v>
      </c>
      <c r="K14" s="92">
        <f t="shared" si="2"/>
        <v>4</v>
      </c>
      <c r="L14" s="93">
        <f t="shared" si="3"/>
        <v>1</v>
      </c>
      <c r="M14" s="92">
        <v>5</v>
      </c>
      <c r="N14" s="91">
        <v>7</v>
      </c>
      <c r="O14" s="91">
        <v>2</v>
      </c>
      <c r="P14" s="92">
        <f t="shared" si="4"/>
        <v>9</v>
      </c>
      <c r="Q14" s="93">
        <f t="shared" si="5"/>
        <v>1.8</v>
      </c>
      <c r="R14" s="94"/>
      <c r="S14" s="94"/>
      <c r="T14" s="94"/>
      <c r="U14" s="94">
        <f t="shared" si="6"/>
        <v>0</v>
      </c>
      <c r="V14" s="93" t="str">
        <f t="shared" si="7"/>
        <v>0</v>
      </c>
      <c r="W14" s="95">
        <f t="shared" si="8"/>
        <v>24</v>
      </c>
      <c r="X14" s="95">
        <f t="shared" si="9"/>
        <v>20</v>
      </c>
      <c r="Y14" s="95">
        <f t="shared" si="10"/>
        <v>11</v>
      </c>
      <c r="Z14" s="96">
        <f t="shared" si="11"/>
        <v>31</v>
      </c>
      <c r="AA14" s="97">
        <f t="shared" si="12"/>
        <v>1.2916666666666667</v>
      </c>
    </row>
    <row r="15" spans="1:27" ht="15">
      <c r="A15" s="86" t="s">
        <v>31</v>
      </c>
      <c r="B15" s="86" t="s">
        <v>32</v>
      </c>
      <c r="C15" s="91">
        <v>13</v>
      </c>
      <c r="D15" s="91">
        <v>6</v>
      </c>
      <c r="E15" s="91">
        <v>3</v>
      </c>
      <c r="F15" s="92">
        <f t="shared" si="0"/>
        <v>9</v>
      </c>
      <c r="G15" s="93">
        <f t="shared" si="1"/>
        <v>0.6923076923076923</v>
      </c>
      <c r="H15" s="91">
        <v>3</v>
      </c>
      <c r="I15" s="91">
        <v>3</v>
      </c>
      <c r="J15" s="91">
        <v>3</v>
      </c>
      <c r="K15" s="92">
        <f t="shared" si="2"/>
        <v>6</v>
      </c>
      <c r="L15" s="93">
        <f t="shared" si="3"/>
        <v>2</v>
      </c>
      <c r="M15" s="92">
        <v>4</v>
      </c>
      <c r="N15" s="91">
        <v>1</v>
      </c>
      <c r="O15" s="91"/>
      <c r="P15" s="92">
        <f t="shared" si="4"/>
        <v>1</v>
      </c>
      <c r="Q15" s="93">
        <f t="shared" si="5"/>
        <v>0.25</v>
      </c>
      <c r="R15" s="94"/>
      <c r="S15" s="94"/>
      <c r="T15" s="94"/>
      <c r="U15" s="94">
        <f t="shared" si="6"/>
        <v>0</v>
      </c>
      <c r="V15" s="93" t="str">
        <f t="shared" si="7"/>
        <v>0</v>
      </c>
      <c r="W15" s="95">
        <f t="shared" si="8"/>
        <v>20</v>
      </c>
      <c r="X15" s="95">
        <f t="shared" si="9"/>
        <v>10</v>
      </c>
      <c r="Y15" s="95">
        <f t="shared" si="10"/>
        <v>6</v>
      </c>
      <c r="Z15" s="96">
        <f t="shared" si="11"/>
        <v>16</v>
      </c>
      <c r="AA15" s="97">
        <f t="shared" si="12"/>
        <v>0.8</v>
      </c>
    </row>
    <row r="16" spans="1:27" ht="15">
      <c r="A16" s="86" t="s">
        <v>33</v>
      </c>
      <c r="B16" s="86" t="s">
        <v>34</v>
      </c>
      <c r="C16" s="91">
        <v>8</v>
      </c>
      <c r="D16" s="91">
        <v>1</v>
      </c>
      <c r="E16" s="91"/>
      <c r="F16" s="92">
        <f t="shared" si="0"/>
        <v>1</v>
      </c>
      <c r="G16" s="93">
        <f t="shared" si="1"/>
        <v>0.125</v>
      </c>
      <c r="H16" s="91">
        <v>2</v>
      </c>
      <c r="I16" s="91"/>
      <c r="J16" s="91"/>
      <c r="K16" s="92">
        <f t="shared" si="2"/>
        <v>0</v>
      </c>
      <c r="L16" s="93" t="str">
        <f t="shared" si="3"/>
        <v>0</v>
      </c>
      <c r="M16" s="92">
        <v>2</v>
      </c>
      <c r="N16" s="91"/>
      <c r="O16" s="91"/>
      <c r="P16" s="92">
        <f t="shared" si="4"/>
        <v>0</v>
      </c>
      <c r="Q16" s="93" t="str">
        <f t="shared" si="5"/>
        <v>0</v>
      </c>
      <c r="R16" s="94"/>
      <c r="S16" s="94"/>
      <c r="T16" s="94"/>
      <c r="U16" s="94">
        <f t="shared" si="6"/>
        <v>0</v>
      </c>
      <c r="V16" s="93" t="str">
        <f t="shared" si="7"/>
        <v>0</v>
      </c>
      <c r="W16" s="95">
        <f t="shared" si="8"/>
        <v>12</v>
      </c>
      <c r="X16" s="95">
        <f t="shared" si="9"/>
        <v>1</v>
      </c>
      <c r="Y16" s="95">
        <f t="shared" si="10"/>
        <v>0</v>
      </c>
      <c r="Z16" s="96">
        <f t="shared" si="11"/>
        <v>1</v>
      </c>
      <c r="AA16" s="97">
        <f t="shared" si="12"/>
        <v>0.08333333333333333</v>
      </c>
    </row>
    <row r="17" spans="1:27" ht="15">
      <c r="A17" s="86" t="s">
        <v>35</v>
      </c>
      <c r="B17" s="86" t="s">
        <v>23</v>
      </c>
      <c r="C17" s="91">
        <v>13</v>
      </c>
      <c r="D17" s="91"/>
      <c r="E17" s="91"/>
      <c r="F17" s="92">
        <f t="shared" si="0"/>
        <v>0</v>
      </c>
      <c r="G17" s="93" t="str">
        <f t="shared" si="1"/>
        <v>0</v>
      </c>
      <c r="H17" s="91">
        <v>4</v>
      </c>
      <c r="I17" s="91">
        <v>4</v>
      </c>
      <c r="J17" s="91"/>
      <c r="K17" s="92">
        <f t="shared" si="2"/>
        <v>4</v>
      </c>
      <c r="L17" s="93">
        <f t="shared" si="3"/>
        <v>1</v>
      </c>
      <c r="M17" s="92">
        <v>1</v>
      </c>
      <c r="N17" s="91"/>
      <c r="O17" s="91"/>
      <c r="P17" s="92">
        <f t="shared" si="4"/>
        <v>0</v>
      </c>
      <c r="Q17" s="93" t="str">
        <f t="shared" si="5"/>
        <v>0</v>
      </c>
      <c r="R17" s="94"/>
      <c r="S17" s="94"/>
      <c r="T17" s="94"/>
      <c r="U17" s="94">
        <f t="shared" si="6"/>
        <v>0</v>
      </c>
      <c r="V17" s="93" t="str">
        <f t="shared" si="7"/>
        <v>0</v>
      </c>
      <c r="W17" s="95">
        <f t="shared" si="8"/>
        <v>18</v>
      </c>
      <c r="X17" s="95">
        <f t="shared" si="9"/>
        <v>4</v>
      </c>
      <c r="Y17" s="95">
        <f t="shared" si="10"/>
        <v>0</v>
      </c>
      <c r="Z17" s="96">
        <f t="shared" si="11"/>
        <v>4</v>
      </c>
      <c r="AA17" s="97">
        <f t="shared" si="12"/>
        <v>0.2222222222222222</v>
      </c>
    </row>
    <row r="18" spans="1:27" ht="15">
      <c r="A18" s="86" t="s">
        <v>36</v>
      </c>
      <c r="B18" s="86" t="s">
        <v>26</v>
      </c>
      <c r="C18" s="91">
        <v>10</v>
      </c>
      <c r="D18" s="91"/>
      <c r="E18" s="91"/>
      <c r="F18" s="92">
        <f t="shared" si="0"/>
        <v>0</v>
      </c>
      <c r="G18" s="93" t="str">
        <f t="shared" si="1"/>
        <v>0</v>
      </c>
      <c r="H18" s="91">
        <v>2</v>
      </c>
      <c r="I18" s="91">
        <v>2</v>
      </c>
      <c r="J18" s="91"/>
      <c r="K18" s="92">
        <f t="shared" si="2"/>
        <v>2</v>
      </c>
      <c r="L18" s="93">
        <f t="shared" si="3"/>
        <v>1</v>
      </c>
      <c r="M18" s="92">
        <v>4</v>
      </c>
      <c r="N18" s="91"/>
      <c r="O18" s="91"/>
      <c r="P18" s="92">
        <f t="shared" si="4"/>
        <v>0</v>
      </c>
      <c r="Q18" s="93" t="str">
        <f t="shared" si="5"/>
        <v>0</v>
      </c>
      <c r="R18" s="94"/>
      <c r="S18" s="94"/>
      <c r="T18" s="94"/>
      <c r="U18" s="94">
        <f t="shared" si="6"/>
        <v>0</v>
      </c>
      <c r="V18" s="93" t="str">
        <f t="shared" si="7"/>
        <v>0</v>
      </c>
      <c r="W18" s="95">
        <f t="shared" si="8"/>
        <v>16</v>
      </c>
      <c r="X18" s="95">
        <f t="shared" si="9"/>
        <v>2</v>
      </c>
      <c r="Y18" s="95">
        <f t="shared" si="10"/>
        <v>0</v>
      </c>
      <c r="Z18" s="96">
        <f t="shared" si="11"/>
        <v>2</v>
      </c>
      <c r="AA18" s="97">
        <f t="shared" si="12"/>
        <v>0.125</v>
      </c>
    </row>
    <row r="19" spans="1:27" ht="15">
      <c r="A19" s="86" t="s">
        <v>37</v>
      </c>
      <c r="B19" s="86" t="s">
        <v>38</v>
      </c>
      <c r="C19" s="91">
        <v>12</v>
      </c>
      <c r="D19" s="91">
        <v>6</v>
      </c>
      <c r="E19" s="91">
        <v>7</v>
      </c>
      <c r="F19" s="92">
        <f t="shared" si="0"/>
        <v>13</v>
      </c>
      <c r="G19" s="93">
        <f t="shared" si="1"/>
        <v>1.0833333333333333</v>
      </c>
      <c r="H19" s="91">
        <v>2</v>
      </c>
      <c r="I19" s="91"/>
      <c r="J19" s="91">
        <v>2</v>
      </c>
      <c r="K19" s="92">
        <f t="shared" si="2"/>
        <v>2</v>
      </c>
      <c r="L19" s="93">
        <f t="shared" si="3"/>
        <v>1</v>
      </c>
      <c r="M19" s="92">
        <v>5</v>
      </c>
      <c r="N19" s="91">
        <v>1</v>
      </c>
      <c r="O19" s="91">
        <v>1</v>
      </c>
      <c r="P19" s="92">
        <f t="shared" si="4"/>
        <v>2</v>
      </c>
      <c r="Q19" s="93">
        <f t="shared" si="5"/>
        <v>0.4</v>
      </c>
      <c r="R19" s="94"/>
      <c r="S19" s="94"/>
      <c r="T19" s="94"/>
      <c r="U19" s="94">
        <f t="shared" si="6"/>
        <v>0</v>
      </c>
      <c r="V19" s="93" t="str">
        <f t="shared" si="7"/>
        <v>0</v>
      </c>
      <c r="W19" s="95">
        <f t="shared" si="8"/>
        <v>19</v>
      </c>
      <c r="X19" s="95">
        <f t="shared" si="9"/>
        <v>7</v>
      </c>
      <c r="Y19" s="95">
        <f t="shared" si="10"/>
        <v>10</v>
      </c>
      <c r="Z19" s="96">
        <f t="shared" si="11"/>
        <v>17</v>
      </c>
      <c r="AA19" s="97">
        <f t="shared" si="12"/>
        <v>0.8947368421052632</v>
      </c>
    </row>
    <row r="20" spans="1:27" ht="15">
      <c r="A20" s="86" t="s">
        <v>39</v>
      </c>
      <c r="B20" s="86" t="s">
        <v>40</v>
      </c>
      <c r="C20" s="91">
        <v>5</v>
      </c>
      <c r="D20" s="91"/>
      <c r="E20" s="91"/>
      <c r="F20" s="92">
        <f t="shared" si="0"/>
        <v>0</v>
      </c>
      <c r="G20" s="93" t="str">
        <f t="shared" si="1"/>
        <v>0</v>
      </c>
      <c r="H20" s="91">
        <v>3</v>
      </c>
      <c r="I20" s="91"/>
      <c r="J20" s="91">
        <v>1</v>
      </c>
      <c r="K20" s="92">
        <f t="shared" si="2"/>
        <v>1</v>
      </c>
      <c r="L20" s="93">
        <f t="shared" si="3"/>
        <v>0.3333333333333333</v>
      </c>
      <c r="M20" s="92">
        <v>4</v>
      </c>
      <c r="N20" s="91"/>
      <c r="O20" s="91">
        <v>1</v>
      </c>
      <c r="P20" s="92">
        <f t="shared" si="4"/>
        <v>1</v>
      </c>
      <c r="Q20" s="93">
        <f t="shared" si="5"/>
        <v>0.25</v>
      </c>
      <c r="R20" s="94"/>
      <c r="S20" s="94"/>
      <c r="T20" s="94"/>
      <c r="U20" s="94">
        <f t="shared" si="6"/>
        <v>0</v>
      </c>
      <c r="V20" s="93" t="str">
        <f t="shared" si="7"/>
        <v>0</v>
      </c>
      <c r="W20" s="95">
        <f t="shared" si="8"/>
        <v>12</v>
      </c>
      <c r="X20" s="95">
        <f t="shared" si="9"/>
        <v>0</v>
      </c>
      <c r="Y20" s="95">
        <f t="shared" si="10"/>
        <v>2</v>
      </c>
      <c r="Z20" s="96">
        <f t="shared" si="11"/>
        <v>2</v>
      </c>
      <c r="AA20" s="97">
        <f t="shared" si="12"/>
        <v>0.16666666666666666</v>
      </c>
    </row>
    <row r="21" spans="1:27" ht="15">
      <c r="A21" s="86" t="s">
        <v>41</v>
      </c>
      <c r="B21" s="86" t="s">
        <v>42</v>
      </c>
      <c r="C21" s="91">
        <v>5</v>
      </c>
      <c r="D21" s="91"/>
      <c r="E21" s="91">
        <v>1</v>
      </c>
      <c r="F21" s="92">
        <f t="shared" si="0"/>
        <v>1</v>
      </c>
      <c r="G21" s="93">
        <f t="shared" si="1"/>
        <v>0.2</v>
      </c>
      <c r="H21" s="91">
        <v>1</v>
      </c>
      <c r="I21" s="91"/>
      <c r="J21" s="91"/>
      <c r="K21" s="92">
        <f t="shared" si="2"/>
        <v>0</v>
      </c>
      <c r="L21" s="93" t="str">
        <f t="shared" si="3"/>
        <v>0</v>
      </c>
      <c r="M21" s="92">
        <v>4</v>
      </c>
      <c r="N21" s="91"/>
      <c r="O21" s="91"/>
      <c r="P21" s="92">
        <f t="shared" si="4"/>
        <v>0</v>
      </c>
      <c r="Q21" s="93" t="str">
        <f t="shared" si="5"/>
        <v>0</v>
      </c>
      <c r="R21" s="94"/>
      <c r="S21" s="94"/>
      <c r="T21" s="94"/>
      <c r="U21" s="94">
        <f t="shared" si="6"/>
        <v>0</v>
      </c>
      <c r="V21" s="93" t="str">
        <f t="shared" si="7"/>
        <v>0</v>
      </c>
      <c r="W21" s="95">
        <f t="shared" si="8"/>
        <v>10</v>
      </c>
      <c r="X21" s="95">
        <f t="shared" si="9"/>
        <v>0</v>
      </c>
      <c r="Y21" s="95">
        <f t="shared" si="10"/>
        <v>1</v>
      </c>
      <c r="Z21" s="96">
        <f t="shared" si="11"/>
        <v>1</v>
      </c>
      <c r="AA21" s="97">
        <f t="shared" si="12"/>
        <v>0.1</v>
      </c>
    </row>
    <row r="22" spans="1:27" ht="15">
      <c r="A22" s="86" t="s">
        <v>43</v>
      </c>
      <c r="B22" s="86" t="s">
        <v>44</v>
      </c>
      <c r="C22" s="91">
        <v>6</v>
      </c>
      <c r="D22" s="91">
        <v>1</v>
      </c>
      <c r="E22" s="91"/>
      <c r="F22" s="92">
        <f t="shared" si="0"/>
        <v>1</v>
      </c>
      <c r="G22" s="93">
        <f t="shared" si="1"/>
        <v>0.16666666666666666</v>
      </c>
      <c r="H22" s="91">
        <v>3</v>
      </c>
      <c r="I22" s="91"/>
      <c r="J22" s="91"/>
      <c r="K22" s="92">
        <f t="shared" si="2"/>
        <v>0</v>
      </c>
      <c r="L22" s="93" t="str">
        <f t="shared" si="3"/>
        <v>0</v>
      </c>
      <c r="M22" s="92">
        <v>1</v>
      </c>
      <c r="N22" s="91"/>
      <c r="O22" s="91"/>
      <c r="P22" s="92">
        <f t="shared" si="4"/>
        <v>0</v>
      </c>
      <c r="Q22" s="93" t="str">
        <f t="shared" si="5"/>
        <v>0</v>
      </c>
      <c r="R22" s="94"/>
      <c r="S22" s="94"/>
      <c r="T22" s="94"/>
      <c r="U22" s="94">
        <f t="shared" si="6"/>
        <v>0</v>
      </c>
      <c r="V22" s="93" t="str">
        <f t="shared" si="7"/>
        <v>0</v>
      </c>
      <c r="W22" s="95">
        <f t="shared" si="8"/>
        <v>10</v>
      </c>
      <c r="X22" s="95">
        <f t="shared" si="9"/>
        <v>1</v>
      </c>
      <c r="Y22" s="95">
        <f t="shared" si="10"/>
        <v>0</v>
      </c>
      <c r="Z22" s="96">
        <f t="shared" si="11"/>
        <v>1</v>
      </c>
      <c r="AA22" s="97">
        <f t="shared" si="12"/>
        <v>0.1</v>
      </c>
    </row>
    <row r="23" spans="1:27" ht="15">
      <c r="A23" s="86" t="s">
        <v>45</v>
      </c>
      <c r="B23" s="86" t="s">
        <v>46</v>
      </c>
      <c r="C23" s="91"/>
      <c r="D23" s="91"/>
      <c r="E23" s="91"/>
      <c r="F23" s="92">
        <f t="shared" si="0"/>
        <v>0</v>
      </c>
      <c r="G23" s="93" t="str">
        <f t="shared" si="1"/>
        <v>0</v>
      </c>
      <c r="H23" s="91"/>
      <c r="I23" s="91"/>
      <c r="J23" s="91"/>
      <c r="K23" s="92">
        <f t="shared" si="2"/>
        <v>0</v>
      </c>
      <c r="L23" s="93" t="str">
        <f t="shared" si="3"/>
        <v>0</v>
      </c>
      <c r="M23" s="92"/>
      <c r="N23" s="91"/>
      <c r="O23" s="91"/>
      <c r="P23" s="92">
        <f t="shared" si="4"/>
        <v>0</v>
      </c>
      <c r="Q23" s="93" t="str">
        <f t="shared" si="5"/>
        <v>0</v>
      </c>
      <c r="R23" s="94"/>
      <c r="S23" s="94"/>
      <c r="T23" s="94"/>
      <c r="U23" s="94">
        <f t="shared" si="6"/>
        <v>0</v>
      </c>
      <c r="V23" s="93" t="str">
        <f t="shared" si="7"/>
        <v>0</v>
      </c>
      <c r="W23" s="95">
        <f t="shared" si="8"/>
        <v>0</v>
      </c>
      <c r="X23" s="95">
        <f t="shared" si="9"/>
        <v>0</v>
      </c>
      <c r="Y23" s="95">
        <f t="shared" si="10"/>
        <v>0</v>
      </c>
      <c r="Z23" s="96">
        <f t="shared" si="11"/>
        <v>0</v>
      </c>
      <c r="AA23" s="97" t="str">
        <f t="shared" si="12"/>
        <v>0</v>
      </c>
    </row>
    <row r="24" spans="1:27" ht="15">
      <c r="A24" s="86" t="s">
        <v>47</v>
      </c>
      <c r="B24" s="86" t="s">
        <v>42</v>
      </c>
      <c r="C24" s="91">
        <v>13</v>
      </c>
      <c r="D24" s="91"/>
      <c r="E24" s="91"/>
      <c r="F24" s="92">
        <f t="shared" si="0"/>
        <v>0</v>
      </c>
      <c r="G24" s="93" t="str">
        <f t="shared" si="1"/>
        <v>0</v>
      </c>
      <c r="H24" s="91">
        <v>4</v>
      </c>
      <c r="I24" s="91"/>
      <c r="J24" s="91"/>
      <c r="K24" s="92">
        <f t="shared" si="2"/>
        <v>0</v>
      </c>
      <c r="L24" s="93" t="str">
        <f t="shared" si="3"/>
        <v>0</v>
      </c>
      <c r="M24" s="92">
        <v>2</v>
      </c>
      <c r="N24" s="91"/>
      <c r="O24" s="91"/>
      <c r="P24" s="92">
        <f t="shared" si="4"/>
        <v>0</v>
      </c>
      <c r="Q24" s="93" t="str">
        <f t="shared" si="5"/>
        <v>0</v>
      </c>
      <c r="R24" s="94"/>
      <c r="S24" s="94"/>
      <c r="T24" s="94"/>
      <c r="U24" s="94">
        <f t="shared" si="6"/>
        <v>0</v>
      </c>
      <c r="V24" s="93" t="str">
        <f t="shared" si="7"/>
        <v>0</v>
      </c>
      <c r="W24" s="95">
        <f t="shared" si="8"/>
        <v>19</v>
      </c>
      <c r="X24" s="95">
        <f t="shared" si="9"/>
        <v>0</v>
      </c>
      <c r="Y24" s="95">
        <f t="shared" si="10"/>
        <v>0</v>
      </c>
      <c r="Z24" s="96">
        <f t="shared" si="11"/>
        <v>0</v>
      </c>
      <c r="AA24" s="97" t="str">
        <f t="shared" si="12"/>
        <v>0</v>
      </c>
    </row>
    <row r="25" spans="1:29" ht="15">
      <c r="A25" s="86" t="s">
        <v>48</v>
      </c>
      <c r="B25" s="86" t="s">
        <v>46</v>
      </c>
      <c r="C25" s="91">
        <v>11</v>
      </c>
      <c r="D25" s="91"/>
      <c r="E25" s="91"/>
      <c r="F25" s="92">
        <f t="shared" si="0"/>
        <v>0</v>
      </c>
      <c r="G25" s="93" t="str">
        <f t="shared" si="1"/>
        <v>0</v>
      </c>
      <c r="H25" s="91">
        <v>3</v>
      </c>
      <c r="I25" s="91"/>
      <c r="J25" s="91"/>
      <c r="K25" s="92">
        <f t="shared" si="2"/>
        <v>0</v>
      </c>
      <c r="L25" s="93" t="str">
        <f t="shared" si="3"/>
        <v>0</v>
      </c>
      <c r="M25" s="92">
        <v>5</v>
      </c>
      <c r="N25" s="91"/>
      <c r="O25" s="91"/>
      <c r="P25" s="92">
        <f t="shared" si="4"/>
        <v>0</v>
      </c>
      <c r="Q25" s="93" t="str">
        <f t="shared" si="5"/>
        <v>0</v>
      </c>
      <c r="R25" s="94"/>
      <c r="S25" s="94"/>
      <c r="T25" s="94"/>
      <c r="U25" s="94">
        <f t="shared" si="6"/>
        <v>0</v>
      </c>
      <c r="V25" s="93" t="str">
        <f t="shared" si="7"/>
        <v>0</v>
      </c>
      <c r="W25" s="95">
        <f t="shared" si="8"/>
        <v>19</v>
      </c>
      <c r="X25" s="95">
        <f t="shared" si="9"/>
        <v>0</v>
      </c>
      <c r="Y25" s="95">
        <f t="shared" si="10"/>
        <v>0</v>
      </c>
      <c r="Z25" s="96">
        <f t="shared" si="11"/>
        <v>0</v>
      </c>
      <c r="AA25" s="97" t="str">
        <f t="shared" si="12"/>
        <v>0</v>
      </c>
      <c r="AC25" s="31"/>
    </row>
    <row r="26" spans="1:27" ht="15">
      <c r="A26" s="86" t="s">
        <v>49</v>
      </c>
      <c r="B26" s="86" t="s">
        <v>50</v>
      </c>
      <c r="C26" s="91">
        <v>12</v>
      </c>
      <c r="D26" s="91">
        <v>1</v>
      </c>
      <c r="E26" s="91">
        <v>2</v>
      </c>
      <c r="F26" s="92">
        <f t="shared" si="0"/>
        <v>3</v>
      </c>
      <c r="G26" s="93">
        <f t="shared" si="1"/>
        <v>0.25</v>
      </c>
      <c r="H26" s="91">
        <v>4</v>
      </c>
      <c r="I26" s="91"/>
      <c r="J26" s="91">
        <v>4</v>
      </c>
      <c r="K26" s="92">
        <f t="shared" si="2"/>
        <v>4</v>
      </c>
      <c r="L26" s="93">
        <f t="shared" si="3"/>
        <v>1</v>
      </c>
      <c r="M26" s="92">
        <v>4</v>
      </c>
      <c r="N26" s="91">
        <v>1</v>
      </c>
      <c r="O26" s="91">
        <v>1</v>
      </c>
      <c r="P26" s="92">
        <f t="shared" si="4"/>
        <v>2</v>
      </c>
      <c r="Q26" s="93">
        <f t="shared" si="5"/>
        <v>0.5</v>
      </c>
      <c r="R26" s="94"/>
      <c r="S26" s="94"/>
      <c r="T26" s="94"/>
      <c r="U26" s="94">
        <f t="shared" si="6"/>
        <v>0</v>
      </c>
      <c r="V26" s="93" t="str">
        <f t="shared" si="7"/>
        <v>0</v>
      </c>
      <c r="W26" s="95">
        <f t="shared" si="8"/>
        <v>20</v>
      </c>
      <c r="X26" s="95">
        <f t="shared" si="9"/>
        <v>2</v>
      </c>
      <c r="Y26" s="95">
        <f t="shared" si="10"/>
        <v>7</v>
      </c>
      <c r="Z26" s="96">
        <f t="shared" si="11"/>
        <v>9</v>
      </c>
      <c r="AA26" s="97">
        <f t="shared" si="12"/>
        <v>0.45</v>
      </c>
    </row>
    <row r="27" spans="1:27" ht="15">
      <c r="A27" s="86" t="s">
        <v>51</v>
      </c>
      <c r="B27" s="86" t="s">
        <v>32</v>
      </c>
      <c r="C27" s="91">
        <v>10</v>
      </c>
      <c r="D27" s="91">
        <v>1</v>
      </c>
      <c r="E27" s="91">
        <v>1</v>
      </c>
      <c r="F27" s="92">
        <f t="shared" si="0"/>
        <v>2</v>
      </c>
      <c r="G27" s="93">
        <f t="shared" si="1"/>
        <v>0.2</v>
      </c>
      <c r="H27" s="91">
        <v>3</v>
      </c>
      <c r="I27" s="91">
        <v>2</v>
      </c>
      <c r="J27" s="91">
        <v>2</v>
      </c>
      <c r="K27" s="92">
        <f t="shared" si="2"/>
        <v>4</v>
      </c>
      <c r="L27" s="93">
        <f t="shared" si="3"/>
        <v>1.3333333333333333</v>
      </c>
      <c r="M27" s="92">
        <v>2</v>
      </c>
      <c r="N27" s="91"/>
      <c r="O27" s="91">
        <v>1</v>
      </c>
      <c r="P27" s="92">
        <f t="shared" si="4"/>
        <v>1</v>
      </c>
      <c r="Q27" s="93">
        <f t="shared" si="5"/>
        <v>0.5</v>
      </c>
      <c r="R27" s="94"/>
      <c r="S27" s="94"/>
      <c r="T27" s="94"/>
      <c r="U27" s="94">
        <f t="shared" si="6"/>
        <v>0</v>
      </c>
      <c r="V27" s="93" t="str">
        <f t="shared" si="7"/>
        <v>0</v>
      </c>
      <c r="W27" s="95">
        <f t="shared" si="8"/>
        <v>15</v>
      </c>
      <c r="X27" s="95">
        <f t="shared" si="9"/>
        <v>3</v>
      </c>
      <c r="Y27" s="95">
        <f t="shared" si="10"/>
        <v>4</v>
      </c>
      <c r="Z27" s="96">
        <f t="shared" si="11"/>
        <v>7</v>
      </c>
      <c r="AA27" s="97">
        <f t="shared" si="12"/>
        <v>0.4666666666666667</v>
      </c>
    </row>
    <row r="28" spans="1:27" ht="15">
      <c r="A28" s="86" t="s">
        <v>52</v>
      </c>
      <c r="B28" s="86" t="s">
        <v>32</v>
      </c>
      <c r="C28" s="91">
        <v>9</v>
      </c>
      <c r="D28" s="91"/>
      <c r="E28" s="91"/>
      <c r="F28" s="92">
        <f t="shared" si="0"/>
        <v>0</v>
      </c>
      <c r="G28" s="93" t="str">
        <f t="shared" si="1"/>
        <v>0</v>
      </c>
      <c r="H28" s="91">
        <v>3</v>
      </c>
      <c r="I28" s="91">
        <v>1</v>
      </c>
      <c r="J28" s="91"/>
      <c r="K28" s="92">
        <f t="shared" si="2"/>
        <v>1</v>
      </c>
      <c r="L28" s="93">
        <f t="shared" si="3"/>
        <v>0.3333333333333333</v>
      </c>
      <c r="M28" s="92">
        <v>4</v>
      </c>
      <c r="N28" s="91"/>
      <c r="O28" s="91"/>
      <c r="P28" s="92">
        <f t="shared" si="4"/>
        <v>0</v>
      </c>
      <c r="Q28" s="93" t="str">
        <f t="shared" si="5"/>
        <v>0</v>
      </c>
      <c r="R28" s="94"/>
      <c r="S28" s="94"/>
      <c r="T28" s="94"/>
      <c r="U28" s="94">
        <f t="shared" si="6"/>
        <v>0</v>
      </c>
      <c r="V28" s="93" t="str">
        <f t="shared" si="7"/>
        <v>0</v>
      </c>
      <c r="W28" s="95">
        <f t="shared" si="8"/>
        <v>16</v>
      </c>
      <c r="X28" s="95">
        <f t="shared" si="9"/>
        <v>1</v>
      </c>
      <c r="Y28" s="95">
        <f t="shared" si="10"/>
        <v>0</v>
      </c>
      <c r="Z28" s="96">
        <f t="shared" si="11"/>
        <v>1</v>
      </c>
      <c r="AA28" s="97">
        <f t="shared" si="12"/>
        <v>0.0625</v>
      </c>
    </row>
    <row r="29" spans="1:27" ht="15">
      <c r="A29" s="86" t="s">
        <v>53</v>
      </c>
      <c r="B29" s="86" t="s">
        <v>19</v>
      </c>
      <c r="C29" s="91">
        <v>12</v>
      </c>
      <c r="D29" s="91">
        <v>2</v>
      </c>
      <c r="E29" s="91">
        <v>3</v>
      </c>
      <c r="F29" s="92">
        <f t="shared" si="0"/>
        <v>5</v>
      </c>
      <c r="G29" s="93">
        <f t="shared" si="1"/>
        <v>0.4166666666666667</v>
      </c>
      <c r="H29" s="91">
        <v>3</v>
      </c>
      <c r="I29" s="91"/>
      <c r="J29" s="91">
        <v>2</v>
      </c>
      <c r="K29" s="92">
        <f t="shared" si="2"/>
        <v>2</v>
      </c>
      <c r="L29" s="93">
        <f t="shared" si="3"/>
        <v>0.6666666666666666</v>
      </c>
      <c r="M29" s="92">
        <v>5</v>
      </c>
      <c r="N29" s="91"/>
      <c r="O29" s="91">
        <v>3</v>
      </c>
      <c r="P29" s="92">
        <f t="shared" si="4"/>
        <v>3</v>
      </c>
      <c r="Q29" s="93">
        <f t="shared" si="5"/>
        <v>0.6</v>
      </c>
      <c r="R29" s="94"/>
      <c r="S29" s="94"/>
      <c r="T29" s="94"/>
      <c r="U29" s="94">
        <f t="shared" si="6"/>
        <v>0</v>
      </c>
      <c r="V29" s="93" t="str">
        <f t="shared" si="7"/>
        <v>0</v>
      </c>
      <c r="W29" s="95">
        <f t="shared" si="8"/>
        <v>20</v>
      </c>
      <c r="X29" s="95">
        <f t="shared" si="9"/>
        <v>2</v>
      </c>
      <c r="Y29" s="95">
        <f t="shared" si="10"/>
        <v>8</v>
      </c>
      <c r="Z29" s="96">
        <f t="shared" si="11"/>
        <v>10</v>
      </c>
      <c r="AA29" s="97">
        <f t="shared" si="12"/>
        <v>0.5</v>
      </c>
    </row>
    <row r="30" spans="1:27" ht="15">
      <c r="A30" s="86" t="s">
        <v>57</v>
      </c>
      <c r="B30" s="86" t="s">
        <v>58</v>
      </c>
      <c r="C30" s="91">
        <v>11</v>
      </c>
      <c r="D30" s="91">
        <v>20</v>
      </c>
      <c r="E30" s="91">
        <v>7</v>
      </c>
      <c r="F30" s="92">
        <f t="shared" si="0"/>
        <v>27</v>
      </c>
      <c r="G30" s="93">
        <f t="shared" si="1"/>
        <v>2.4545454545454546</v>
      </c>
      <c r="H30" s="91">
        <v>3</v>
      </c>
      <c r="I30" s="91">
        <v>12</v>
      </c>
      <c r="J30" s="91">
        <v>4</v>
      </c>
      <c r="K30" s="92">
        <f t="shared" si="2"/>
        <v>16</v>
      </c>
      <c r="L30" s="93">
        <f t="shared" si="3"/>
        <v>5.333333333333333</v>
      </c>
      <c r="M30" s="92">
        <v>6</v>
      </c>
      <c r="N30" s="91">
        <v>7</v>
      </c>
      <c r="O30" s="91">
        <v>4</v>
      </c>
      <c r="P30" s="92">
        <f t="shared" si="4"/>
        <v>11</v>
      </c>
      <c r="Q30" s="93">
        <f t="shared" si="5"/>
        <v>1.8333333333333333</v>
      </c>
      <c r="R30" s="94"/>
      <c r="S30" s="94"/>
      <c r="T30" s="94"/>
      <c r="U30" s="94">
        <f t="shared" si="6"/>
        <v>0</v>
      </c>
      <c r="V30" s="93" t="str">
        <f t="shared" si="7"/>
        <v>0</v>
      </c>
      <c r="W30" s="95">
        <f t="shared" si="8"/>
        <v>20</v>
      </c>
      <c r="X30" s="95">
        <f t="shared" si="9"/>
        <v>39</v>
      </c>
      <c r="Y30" s="95">
        <f t="shared" si="10"/>
        <v>15</v>
      </c>
      <c r="Z30" s="96">
        <f t="shared" si="11"/>
        <v>54</v>
      </c>
      <c r="AA30" s="97">
        <f t="shared" si="12"/>
        <v>2.7</v>
      </c>
    </row>
    <row r="31" spans="1:27" ht="15">
      <c r="A31" s="86" t="s">
        <v>54</v>
      </c>
      <c r="B31" s="86" t="s">
        <v>55</v>
      </c>
      <c r="C31" s="91"/>
      <c r="D31" s="91"/>
      <c r="E31" s="91"/>
      <c r="F31" s="92">
        <f t="shared" si="0"/>
        <v>0</v>
      </c>
      <c r="G31" s="93" t="str">
        <f t="shared" si="1"/>
        <v>0</v>
      </c>
      <c r="H31" s="91"/>
      <c r="I31" s="91"/>
      <c r="J31" s="91"/>
      <c r="K31" s="92">
        <f t="shared" si="2"/>
        <v>0</v>
      </c>
      <c r="L31" s="93" t="str">
        <f t="shared" si="3"/>
        <v>0</v>
      </c>
      <c r="M31" s="92"/>
      <c r="N31" s="91"/>
      <c r="O31" s="91"/>
      <c r="P31" s="92">
        <f t="shared" si="4"/>
        <v>0</v>
      </c>
      <c r="Q31" s="93" t="str">
        <f t="shared" si="5"/>
        <v>0</v>
      </c>
      <c r="R31" s="94"/>
      <c r="S31" s="94"/>
      <c r="T31" s="94"/>
      <c r="U31" s="94">
        <f t="shared" si="6"/>
        <v>0</v>
      </c>
      <c r="V31" s="93" t="str">
        <f t="shared" si="7"/>
        <v>0</v>
      </c>
      <c r="W31" s="95">
        <f t="shared" si="8"/>
        <v>0</v>
      </c>
      <c r="X31" s="95">
        <f t="shared" si="9"/>
        <v>0</v>
      </c>
      <c r="Y31" s="95">
        <f t="shared" si="10"/>
        <v>0</v>
      </c>
      <c r="Z31" s="96">
        <f t="shared" si="11"/>
        <v>0</v>
      </c>
      <c r="AA31" s="97" t="str">
        <f t="shared" si="12"/>
        <v>0</v>
      </c>
    </row>
    <row r="32" spans="1:27" ht="15">
      <c r="A32" s="86" t="s">
        <v>70</v>
      </c>
      <c r="B32" s="86" t="s">
        <v>71</v>
      </c>
      <c r="C32" s="91"/>
      <c r="D32" s="91"/>
      <c r="E32" s="91"/>
      <c r="F32" s="92">
        <f t="shared" si="0"/>
        <v>0</v>
      </c>
      <c r="G32" s="93" t="str">
        <f t="shared" si="1"/>
        <v>0</v>
      </c>
      <c r="H32" s="91"/>
      <c r="I32" s="91"/>
      <c r="J32" s="91"/>
      <c r="K32" s="92">
        <f t="shared" si="2"/>
        <v>0</v>
      </c>
      <c r="L32" s="93" t="str">
        <f t="shared" si="3"/>
        <v>0</v>
      </c>
      <c r="M32" s="92">
        <v>1</v>
      </c>
      <c r="N32" s="91"/>
      <c r="O32" s="91"/>
      <c r="P32" s="92">
        <f t="shared" si="4"/>
        <v>0</v>
      </c>
      <c r="Q32" s="93" t="str">
        <f t="shared" si="5"/>
        <v>0</v>
      </c>
      <c r="R32" s="94"/>
      <c r="S32" s="94"/>
      <c r="T32" s="94"/>
      <c r="U32" s="94">
        <f t="shared" si="6"/>
        <v>0</v>
      </c>
      <c r="V32" s="93" t="str">
        <f t="shared" si="7"/>
        <v>0</v>
      </c>
      <c r="W32" s="95">
        <f t="shared" si="8"/>
        <v>1</v>
      </c>
      <c r="X32" s="95">
        <f t="shared" si="9"/>
        <v>0</v>
      </c>
      <c r="Y32" s="95">
        <f t="shared" si="10"/>
        <v>0</v>
      </c>
      <c r="Z32" s="96">
        <f t="shared" si="11"/>
        <v>0</v>
      </c>
      <c r="AA32" s="97" t="str">
        <f t="shared" si="12"/>
        <v>0</v>
      </c>
    </row>
    <row r="33" spans="1:27" ht="15">
      <c r="A33" s="86"/>
      <c r="B33" s="86"/>
      <c r="C33" s="91"/>
      <c r="D33" s="91"/>
      <c r="E33" s="91"/>
      <c r="F33" s="92">
        <f t="shared" si="0"/>
        <v>0</v>
      </c>
      <c r="G33" s="93" t="str">
        <f t="shared" si="1"/>
        <v>0</v>
      </c>
      <c r="H33" s="91"/>
      <c r="I33" s="91"/>
      <c r="J33" s="91"/>
      <c r="K33" s="92">
        <f t="shared" si="2"/>
        <v>0</v>
      </c>
      <c r="L33" s="93" t="str">
        <f t="shared" si="3"/>
        <v>0</v>
      </c>
      <c r="M33" s="92"/>
      <c r="N33" s="91"/>
      <c r="O33" s="91"/>
      <c r="P33" s="92">
        <f t="shared" si="4"/>
        <v>0</v>
      </c>
      <c r="Q33" s="93" t="str">
        <f t="shared" si="5"/>
        <v>0</v>
      </c>
      <c r="R33" s="94"/>
      <c r="S33" s="94"/>
      <c r="T33" s="94"/>
      <c r="U33" s="94">
        <f t="shared" si="6"/>
        <v>0</v>
      </c>
      <c r="V33" s="93" t="str">
        <f t="shared" si="7"/>
        <v>0</v>
      </c>
      <c r="W33" s="95">
        <f t="shared" si="8"/>
        <v>0</v>
      </c>
      <c r="X33" s="95">
        <f t="shared" si="9"/>
        <v>0</v>
      </c>
      <c r="Y33" s="95">
        <f t="shared" si="10"/>
        <v>0</v>
      </c>
      <c r="Z33" s="96">
        <f t="shared" si="11"/>
        <v>0</v>
      </c>
      <c r="AA33" s="97" t="str">
        <f t="shared" si="12"/>
        <v>0</v>
      </c>
    </row>
    <row r="34" spans="1:27" ht="15">
      <c r="A34" s="86"/>
      <c r="B34" s="86"/>
      <c r="C34" s="91"/>
      <c r="D34" s="91"/>
      <c r="E34" s="91"/>
      <c r="F34" s="92">
        <f t="shared" si="0"/>
        <v>0</v>
      </c>
      <c r="G34" s="93" t="str">
        <f t="shared" si="1"/>
        <v>0</v>
      </c>
      <c r="H34" s="91"/>
      <c r="I34" s="91"/>
      <c r="J34" s="91"/>
      <c r="K34" s="92">
        <f t="shared" si="2"/>
        <v>0</v>
      </c>
      <c r="L34" s="93" t="str">
        <f t="shared" si="3"/>
        <v>0</v>
      </c>
      <c r="M34" s="92"/>
      <c r="N34" s="91"/>
      <c r="O34" s="91"/>
      <c r="P34" s="92">
        <f t="shared" si="4"/>
        <v>0</v>
      </c>
      <c r="Q34" s="93" t="str">
        <f t="shared" si="5"/>
        <v>0</v>
      </c>
      <c r="R34" s="94"/>
      <c r="S34" s="94"/>
      <c r="T34" s="94"/>
      <c r="U34" s="94">
        <f t="shared" si="6"/>
        <v>0</v>
      </c>
      <c r="V34" s="93" t="str">
        <f t="shared" si="7"/>
        <v>0</v>
      </c>
      <c r="W34" s="95">
        <f t="shared" si="8"/>
        <v>0</v>
      </c>
      <c r="X34" s="95">
        <f t="shared" si="9"/>
        <v>0</v>
      </c>
      <c r="Y34" s="95">
        <f t="shared" si="10"/>
        <v>0</v>
      </c>
      <c r="Z34" s="96">
        <f t="shared" si="11"/>
        <v>0</v>
      </c>
      <c r="AA34" s="97" t="str">
        <f t="shared" si="12"/>
        <v>0</v>
      </c>
    </row>
    <row r="35" spans="1:27" ht="15">
      <c r="A35" s="86"/>
      <c r="B35" s="86"/>
      <c r="C35" s="91"/>
      <c r="D35" s="91"/>
      <c r="E35" s="91"/>
      <c r="F35" s="92">
        <f t="shared" si="0"/>
        <v>0</v>
      </c>
      <c r="G35" s="93" t="str">
        <f t="shared" si="1"/>
        <v>0</v>
      </c>
      <c r="H35" s="91"/>
      <c r="I35" s="91"/>
      <c r="J35" s="91"/>
      <c r="K35" s="92">
        <f t="shared" si="2"/>
        <v>0</v>
      </c>
      <c r="L35" s="93" t="str">
        <f t="shared" si="3"/>
        <v>0</v>
      </c>
      <c r="M35" s="92"/>
      <c r="N35" s="91"/>
      <c r="O35" s="91"/>
      <c r="P35" s="92">
        <f t="shared" si="4"/>
        <v>0</v>
      </c>
      <c r="Q35" s="93" t="str">
        <f t="shared" si="5"/>
        <v>0</v>
      </c>
      <c r="R35" s="94"/>
      <c r="S35" s="94"/>
      <c r="T35" s="94"/>
      <c r="U35" s="94">
        <f t="shared" si="6"/>
        <v>0</v>
      </c>
      <c r="V35" s="93" t="str">
        <f t="shared" si="7"/>
        <v>0</v>
      </c>
      <c r="W35" s="95">
        <f t="shared" si="8"/>
        <v>0</v>
      </c>
      <c r="X35" s="95">
        <f t="shared" si="9"/>
        <v>0</v>
      </c>
      <c r="Y35" s="95">
        <f t="shared" si="10"/>
        <v>0</v>
      </c>
      <c r="Z35" s="96">
        <f t="shared" si="11"/>
        <v>0</v>
      </c>
      <c r="AA35" s="97" t="str">
        <f t="shared" si="12"/>
        <v>0</v>
      </c>
    </row>
    <row r="36" spans="1:27" ht="15">
      <c r="A36" s="86"/>
      <c r="B36" s="86"/>
      <c r="C36" s="91"/>
      <c r="D36" s="91"/>
      <c r="E36" s="91"/>
      <c r="F36" s="92">
        <f t="shared" si="0"/>
        <v>0</v>
      </c>
      <c r="G36" s="93" t="str">
        <f t="shared" si="1"/>
        <v>0</v>
      </c>
      <c r="H36" s="91"/>
      <c r="I36" s="91"/>
      <c r="J36" s="91"/>
      <c r="K36" s="92">
        <f t="shared" si="2"/>
        <v>0</v>
      </c>
      <c r="L36" s="93" t="str">
        <f t="shared" si="3"/>
        <v>0</v>
      </c>
      <c r="M36" s="92"/>
      <c r="N36" s="91"/>
      <c r="O36" s="91"/>
      <c r="P36" s="92">
        <f t="shared" si="4"/>
        <v>0</v>
      </c>
      <c r="Q36" s="93" t="str">
        <f t="shared" si="5"/>
        <v>0</v>
      </c>
      <c r="R36" s="94"/>
      <c r="S36" s="94"/>
      <c r="T36" s="94"/>
      <c r="U36" s="94">
        <f t="shared" si="6"/>
        <v>0</v>
      </c>
      <c r="V36" s="93" t="str">
        <f t="shared" si="7"/>
        <v>0</v>
      </c>
      <c r="W36" s="95">
        <f t="shared" si="8"/>
        <v>0</v>
      </c>
      <c r="X36" s="95">
        <f t="shared" si="9"/>
        <v>0</v>
      </c>
      <c r="Y36" s="95">
        <f t="shared" si="10"/>
        <v>0</v>
      </c>
      <c r="Z36" s="96">
        <f t="shared" si="11"/>
        <v>0</v>
      </c>
      <c r="AA36" s="97" t="str">
        <f t="shared" si="12"/>
        <v>0</v>
      </c>
    </row>
    <row r="37" spans="1:27" ht="15">
      <c r="A37" s="86"/>
      <c r="B37" s="86"/>
      <c r="C37" s="91"/>
      <c r="D37" s="91"/>
      <c r="E37" s="91"/>
      <c r="F37" s="92">
        <f t="shared" si="0"/>
        <v>0</v>
      </c>
      <c r="G37" s="93" t="str">
        <f t="shared" si="1"/>
        <v>0</v>
      </c>
      <c r="H37" s="91"/>
      <c r="I37" s="91"/>
      <c r="J37" s="91"/>
      <c r="K37" s="92">
        <f t="shared" si="2"/>
        <v>0</v>
      </c>
      <c r="L37" s="93" t="str">
        <f t="shared" si="3"/>
        <v>0</v>
      </c>
      <c r="M37" s="92"/>
      <c r="N37" s="91"/>
      <c r="O37" s="91"/>
      <c r="P37" s="92">
        <f t="shared" si="4"/>
        <v>0</v>
      </c>
      <c r="Q37" s="93" t="str">
        <f t="shared" si="5"/>
        <v>0</v>
      </c>
      <c r="R37" s="94"/>
      <c r="S37" s="94"/>
      <c r="T37" s="94"/>
      <c r="U37" s="94">
        <f t="shared" si="6"/>
        <v>0</v>
      </c>
      <c r="V37" s="93" t="str">
        <f t="shared" si="7"/>
        <v>0</v>
      </c>
      <c r="W37" s="95">
        <f t="shared" si="8"/>
        <v>0</v>
      </c>
      <c r="X37" s="95">
        <f t="shared" si="9"/>
        <v>0</v>
      </c>
      <c r="Y37" s="95">
        <f t="shared" si="10"/>
        <v>0</v>
      </c>
      <c r="Z37" s="96">
        <f t="shared" si="11"/>
        <v>0</v>
      </c>
      <c r="AA37" s="97" t="str">
        <f t="shared" si="12"/>
        <v>0</v>
      </c>
    </row>
    <row r="38" spans="1:27" ht="15">
      <c r="A38" s="91"/>
      <c r="B38" s="91"/>
      <c r="C38" s="91"/>
      <c r="D38" s="91"/>
      <c r="E38" s="91"/>
      <c r="F38" s="92">
        <f t="shared" si="0"/>
        <v>0</v>
      </c>
      <c r="G38" s="93" t="str">
        <f t="shared" si="1"/>
        <v>0</v>
      </c>
      <c r="H38" s="91"/>
      <c r="I38" s="91"/>
      <c r="J38" s="91"/>
      <c r="K38" s="92">
        <f t="shared" si="2"/>
        <v>0</v>
      </c>
      <c r="L38" s="93" t="str">
        <f t="shared" si="3"/>
        <v>0</v>
      </c>
      <c r="M38" s="92"/>
      <c r="N38" s="91"/>
      <c r="O38" s="91"/>
      <c r="P38" s="92">
        <f t="shared" si="4"/>
        <v>0</v>
      </c>
      <c r="Q38" s="93" t="str">
        <f t="shared" si="5"/>
        <v>0</v>
      </c>
      <c r="R38" s="94"/>
      <c r="S38" s="94"/>
      <c r="T38" s="94"/>
      <c r="U38" s="94">
        <f t="shared" si="6"/>
        <v>0</v>
      </c>
      <c r="V38" s="93" t="str">
        <f t="shared" si="7"/>
        <v>0</v>
      </c>
      <c r="W38" s="95">
        <f t="shared" si="8"/>
        <v>0</v>
      </c>
      <c r="X38" s="95">
        <f t="shared" si="9"/>
        <v>0</v>
      </c>
      <c r="Y38" s="95">
        <f t="shared" si="10"/>
        <v>0</v>
      </c>
      <c r="Z38" s="96">
        <f t="shared" si="11"/>
        <v>0</v>
      </c>
      <c r="AA38" s="97" t="str">
        <f t="shared" si="12"/>
        <v>0</v>
      </c>
    </row>
    <row r="41" spans="3:4" ht="15">
      <c r="C41">
        <f>SUM(C5:C37)</f>
        <v>216</v>
      </c>
      <c r="D41">
        <f>SUM(D5:D35)</f>
        <v>57</v>
      </c>
    </row>
  </sheetData>
  <sheetProtection/>
  <mergeCells count="5">
    <mergeCell ref="C1:G1"/>
    <mergeCell ref="H1:L1"/>
    <mergeCell ref="M1:Q1"/>
    <mergeCell ref="R1:V1"/>
    <mergeCell ref="W1:AA1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B39"/>
  <sheetViews>
    <sheetView zoomScale="80" zoomScaleNormal="80" zoomScalePageLayoutView="0" workbookViewId="0" topLeftCell="A1">
      <selection activeCell="F40" sqref="F40"/>
    </sheetView>
  </sheetViews>
  <sheetFormatPr defaultColWidth="11.5546875" defaultRowHeight="15"/>
  <cols>
    <col min="1" max="1" width="2.10546875" style="0" customWidth="1"/>
    <col min="2" max="2" width="19.10546875" style="0" customWidth="1"/>
    <col min="3" max="3" width="12.10546875" style="0" customWidth="1"/>
    <col min="4" max="7" width="7.6640625" style="0" customWidth="1"/>
    <col min="8" max="8" width="7.88671875" style="0" customWidth="1"/>
    <col min="9" max="10" width="7.6640625" style="0" customWidth="1"/>
    <col min="11" max="11" width="8.5546875" style="0" customWidth="1"/>
    <col min="12" max="12" width="8.6640625" style="0" customWidth="1"/>
    <col min="13" max="16" width="8.5546875" style="0" customWidth="1"/>
    <col min="17" max="17" width="8.6640625" style="0" customWidth="1"/>
    <col min="18" max="23" width="8.5546875" style="0" customWidth="1"/>
  </cols>
  <sheetData>
    <row r="1" spans="13:26" ht="15">
      <c r="M1" s="17"/>
      <c r="R1" s="17"/>
      <c r="Z1" s="17"/>
    </row>
    <row r="2" spans="1:28" ht="16.5">
      <c r="A2" s="1"/>
      <c r="B2" s="4" t="s">
        <v>0</v>
      </c>
      <c r="C2" s="4"/>
      <c r="D2" s="104" t="s">
        <v>9</v>
      </c>
      <c r="E2" s="104"/>
      <c r="F2" s="104"/>
      <c r="G2" s="104"/>
      <c r="H2" s="104"/>
      <c r="I2" s="109" t="s">
        <v>10</v>
      </c>
      <c r="J2" s="109"/>
      <c r="K2" s="109"/>
      <c r="L2" s="109"/>
      <c r="M2" s="109"/>
      <c r="N2" s="108" t="s">
        <v>67</v>
      </c>
      <c r="O2" s="108"/>
      <c r="P2" s="108"/>
      <c r="Q2" s="108"/>
      <c r="R2" s="108"/>
      <c r="S2" s="105" t="s">
        <v>60</v>
      </c>
      <c r="T2" s="106"/>
      <c r="U2" s="106"/>
      <c r="V2" s="106"/>
      <c r="W2" s="106"/>
      <c r="X2" s="107" t="s">
        <v>1</v>
      </c>
      <c r="Y2" s="107"/>
      <c r="Z2" s="107"/>
      <c r="AA2" s="107"/>
      <c r="AB2" s="107"/>
    </row>
    <row r="3" spans="2:28" ht="1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16"/>
      <c r="N3" s="79"/>
      <c r="O3" s="79"/>
      <c r="P3" s="79"/>
      <c r="Q3" s="79"/>
      <c r="R3" s="16"/>
      <c r="S3" s="16"/>
      <c r="T3" s="16"/>
      <c r="U3" s="16"/>
      <c r="V3" s="16"/>
      <c r="W3" s="16"/>
      <c r="X3" s="79"/>
      <c r="Y3" s="79"/>
      <c r="Z3" s="16"/>
      <c r="AA3" s="79"/>
      <c r="AB3" s="79"/>
    </row>
    <row r="4" spans="1:28" ht="15">
      <c r="A4" s="3"/>
      <c r="B4" s="3" t="s">
        <v>2</v>
      </c>
      <c r="C4" s="20" t="s">
        <v>15</v>
      </c>
      <c r="D4" s="84" t="s">
        <v>8</v>
      </c>
      <c r="E4" s="84" t="s">
        <v>12</v>
      </c>
      <c r="F4" s="84" t="s">
        <v>13</v>
      </c>
      <c r="G4" s="84" t="s">
        <v>5</v>
      </c>
      <c r="H4" s="84" t="s">
        <v>6</v>
      </c>
      <c r="I4" s="80" t="s">
        <v>8</v>
      </c>
      <c r="J4" s="80" t="s">
        <v>12</v>
      </c>
      <c r="K4" s="80" t="s">
        <v>13</v>
      </c>
      <c r="L4" s="80" t="s">
        <v>5</v>
      </c>
      <c r="M4" s="80" t="s">
        <v>6</v>
      </c>
      <c r="N4" s="81" t="s">
        <v>8</v>
      </c>
      <c r="O4" s="81" t="s">
        <v>12</v>
      </c>
      <c r="P4" s="81" t="s">
        <v>13</v>
      </c>
      <c r="Q4" s="81" t="s">
        <v>5</v>
      </c>
      <c r="R4" s="81" t="s">
        <v>6</v>
      </c>
      <c r="S4" s="83" t="s">
        <v>8</v>
      </c>
      <c r="T4" s="83" t="s">
        <v>12</v>
      </c>
      <c r="U4" s="83" t="s">
        <v>13</v>
      </c>
      <c r="V4" s="83" t="s">
        <v>5</v>
      </c>
      <c r="W4" s="83" t="s">
        <v>6</v>
      </c>
      <c r="X4" s="82" t="s">
        <v>14</v>
      </c>
      <c r="Y4" s="82" t="s">
        <v>12</v>
      </c>
      <c r="Z4" s="82" t="s">
        <v>13</v>
      </c>
      <c r="AA4" s="82" t="s">
        <v>8</v>
      </c>
      <c r="AB4" s="82" t="s">
        <v>6</v>
      </c>
    </row>
    <row r="5" spans="1:28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7"/>
      <c r="N5" s="5"/>
      <c r="O5" s="2"/>
      <c r="P5" s="2"/>
      <c r="Q5" s="2"/>
      <c r="R5" s="7"/>
      <c r="S5" s="7"/>
      <c r="T5" s="7"/>
      <c r="U5" s="7"/>
      <c r="V5" s="7"/>
      <c r="W5" s="7"/>
      <c r="X5" s="2"/>
      <c r="Y5" s="2"/>
      <c r="Z5" s="7"/>
      <c r="AA5" s="79"/>
      <c r="AB5" s="79"/>
    </row>
    <row r="6" ht="15">
      <c r="A6" s="7"/>
    </row>
    <row r="7" spans="1:28" ht="15">
      <c r="A7" s="7"/>
      <c r="B7" s="86" t="str">
        <f>'2015 Punkte (für HP)'!A5</f>
        <v>Ambühl</v>
      </c>
      <c r="C7" s="86" t="str">
        <f>'2015 Punkte (für HP)'!B5</f>
        <v>Lukas</v>
      </c>
      <c r="D7" s="7">
        <f>IF('2015 Punkte (für HP)'!C5&lt;1,"",'2015 Punkte (für HP)'!C5)</f>
      </c>
      <c r="E7" s="7"/>
      <c r="F7" s="7"/>
      <c r="G7" s="5">
        <f aca="true" t="shared" si="0" ref="G7:G32">SUM(E7:F7)</f>
        <v>0</v>
      </c>
      <c r="H7" s="7">
        <f>IF(D7="","",G7/D7)</f>
      </c>
      <c r="I7" s="7">
        <f>IF('2015 Punkte (für HP)'!H5&lt;1,"",'2015 Punkte (für HP)'!H5)</f>
      </c>
      <c r="J7" s="7"/>
      <c r="K7" s="7"/>
      <c r="L7" s="5">
        <f aca="true" t="shared" si="1" ref="L7:L32">K7+J7</f>
        <v>0</v>
      </c>
      <c r="M7" s="7">
        <f>IF(I7="","",L7/I7)</f>
      </c>
      <c r="N7" s="7">
        <f>IF('2015 Punkte (für HP)'!M5&lt;1,"",'2015 Punkte (für HP)'!M5)</f>
      </c>
      <c r="O7" s="7"/>
      <c r="P7" s="7"/>
      <c r="Q7" s="5">
        <f aca="true" t="shared" si="2" ref="Q7:Q32">P7+O7</f>
        <v>0</v>
      </c>
      <c r="R7" s="7">
        <f>IF(N7="","",Q7/N7)</f>
      </c>
      <c r="S7" s="7">
        <f>IF('2015 Punkte (für HP)'!R5&lt;1,"",'2015 Punkte (für HP)'!R5)</f>
      </c>
      <c r="T7" s="7"/>
      <c r="U7" s="7"/>
      <c r="V7" s="7">
        <f aca="true" t="shared" si="3" ref="V7:V32">U7+T7</f>
        <v>0</v>
      </c>
      <c r="W7" s="7">
        <f>IF(S7="","",V7/S7)</f>
      </c>
      <c r="X7" s="2">
        <f aca="true" t="shared" si="4" ref="X7:X32">Q7+L7+G7+V7</f>
        <v>0</v>
      </c>
      <c r="Y7" s="2">
        <f aca="true" t="shared" si="5" ref="Y7:Y32">O7+J7+E7+T7</f>
        <v>0</v>
      </c>
      <c r="Z7" s="7">
        <f aca="true" t="shared" si="6" ref="Z7:Z32">P7+K7+F7+U7</f>
        <v>0</v>
      </c>
      <c r="AA7" s="18">
        <f>'2015 Punkte (für HP)'!W5</f>
        <v>0</v>
      </c>
      <c r="AB7" s="79">
        <f>IF(AA7&lt;1,"",X7/AA7)</f>
      </c>
    </row>
    <row r="8" spans="1:28" ht="15">
      <c r="A8" s="7"/>
      <c r="B8" s="86" t="str">
        <f>'2015 Punkte (für HP)'!A6</f>
        <v>Berger</v>
      </c>
      <c r="C8" s="86" t="str">
        <f>'2015 Punkte (für HP)'!B6</f>
        <v>Marco</v>
      </c>
      <c r="D8" s="7">
        <f>IF('2015 Punkte (für HP)'!C6&lt;1,"",'2015 Punkte (für HP)'!C6)</f>
      </c>
      <c r="E8" s="7"/>
      <c r="F8" s="7"/>
      <c r="G8" s="5">
        <f t="shared" si="0"/>
        <v>0</v>
      </c>
      <c r="H8" s="7">
        <f aca="true" t="shared" si="7" ref="H8:H35">IF(D8="","",G8/D8)</f>
      </c>
      <c r="I8" s="7">
        <f>IF('2015 Punkte (für HP)'!H6&lt;1,"",'2015 Punkte (für HP)'!H6)</f>
      </c>
      <c r="J8" s="7"/>
      <c r="K8" s="7"/>
      <c r="L8" s="5">
        <f t="shared" si="1"/>
        <v>0</v>
      </c>
      <c r="M8" s="7">
        <f aca="true" t="shared" si="8" ref="M8:M35">IF(I8="","",L8/I8)</f>
      </c>
      <c r="N8" s="7">
        <f>IF('2015 Punkte (für HP)'!M6&lt;1,"",'2015 Punkte (für HP)'!M6)</f>
      </c>
      <c r="O8" s="7"/>
      <c r="P8" s="7"/>
      <c r="Q8" s="5">
        <f t="shared" si="2"/>
        <v>0</v>
      </c>
      <c r="R8" s="7">
        <f aca="true" t="shared" si="9" ref="R8:R35">IF(N8="","",Q8/N8)</f>
      </c>
      <c r="S8" s="7">
        <f>IF('2015 Punkte (für HP)'!R6&lt;1,"",'2015 Punkte (für HP)'!R6)</f>
      </c>
      <c r="T8" s="7"/>
      <c r="U8" s="7"/>
      <c r="V8" s="7">
        <f t="shared" si="3"/>
        <v>0</v>
      </c>
      <c r="W8" s="7">
        <f aca="true" t="shared" si="10" ref="W8:W35">IF(S8="","",V8/S8)</f>
      </c>
      <c r="X8" s="2">
        <f t="shared" si="4"/>
        <v>0</v>
      </c>
      <c r="Y8" s="2">
        <f t="shared" si="5"/>
        <v>0</v>
      </c>
      <c r="Z8" s="7">
        <f t="shared" si="6"/>
        <v>0</v>
      </c>
      <c r="AA8" s="18">
        <f>'2015 Punkte (für HP)'!W6</f>
        <v>0</v>
      </c>
      <c r="AB8" s="85">
        <f aca="true" t="shared" si="11" ref="AB8:AB35">IF(AA8&lt;1,"",X8/AA8)</f>
      </c>
    </row>
    <row r="9" spans="1:28" ht="15">
      <c r="A9" s="7"/>
      <c r="B9" s="86" t="str">
        <f>'2015 Punkte (für HP)'!A7</f>
        <v>Bieri</v>
      </c>
      <c r="C9" s="86" t="str">
        <f>'2015 Punkte (für HP)'!B7</f>
        <v>Peter</v>
      </c>
      <c r="D9" s="7">
        <f>IF('2015 Punkte (für HP)'!C7&lt;1,"",'2015 Punkte (für HP)'!C7)</f>
        <v>13</v>
      </c>
      <c r="E9" s="7"/>
      <c r="F9" s="7"/>
      <c r="G9" s="5">
        <f t="shared" si="0"/>
        <v>0</v>
      </c>
      <c r="H9" s="7">
        <f t="shared" si="7"/>
        <v>0</v>
      </c>
      <c r="I9" s="7">
        <f>IF('2015 Punkte (für HP)'!H7&lt;1,"",'2015 Punkte (für HP)'!H7)</f>
        <v>3</v>
      </c>
      <c r="J9" s="7"/>
      <c r="K9" s="7"/>
      <c r="L9" s="5">
        <f t="shared" si="1"/>
        <v>0</v>
      </c>
      <c r="M9" s="7">
        <f t="shared" si="8"/>
        <v>0</v>
      </c>
      <c r="N9" s="7">
        <f>IF('2015 Punkte (für HP)'!M7&lt;1,"",'2015 Punkte (für HP)'!M7)</f>
        <v>6</v>
      </c>
      <c r="O9" s="7"/>
      <c r="P9" s="7"/>
      <c r="Q9" s="5">
        <f t="shared" si="2"/>
        <v>0</v>
      </c>
      <c r="R9" s="7">
        <f t="shared" si="9"/>
        <v>0</v>
      </c>
      <c r="S9" s="7">
        <f>IF('2015 Punkte (für HP)'!R7&lt;1,"",'2015 Punkte (für HP)'!R7)</f>
      </c>
      <c r="T9" s="7"/>
      <c r="U9" s="7"/>
      <c r="V9" s="7">
        <f t="shared" si="3"/>
        <v>0</v>
      </c>
      <c r="W9" s="7">
        <f t="shared" si="10"/>
      </c>
      <c r="X9" s="2">
        <f t="shared" si="4"/>
        <v>0</v>
      </c>
      <c r="Y9" s="2">
        <f t="shared" si="5"/>
        <v>0</v>
      </c>
      <c r="Z9" s="7">
        <f t="shared" si="6"/>
        <v>0</v>
      </c>
      <c r="AA9" s="18">
        <f>'2015 Punkte (für HP)'!W7</f>
        <v>22</v>
      </c>
      <c r="AB9" s="85">
        <f t="shared" si="11"/>
        <v>0</v>
      </c>
    </row>
    <row r="10" spans="1:28" ht="15">
      <c r="A10" s="7"/>
      <c r="B10" s="86" t="str">
        <f>'2015 Punkte (für HP)'!A8</f>
        <v>Bieri</v>
      </c>
      <c r="C10" s="86" t="str">
        <f>'2015 Punkte (für HP)'!B8</f>
        <v>Rolf</v>
      </c>
      <c r="D10" s="7">
        <f>IF('2015 Punkte (für HP)'!C8&lt;1,"",'2015 Punkte (für HP)'!C8)</f>
        <v>10</v>
      </c>
      <c r="E10" s="7">
        <v>1</v>
      </c>
      <c r="F10" s="7"/>
      <c r="G10" s="5">
        <f t="shared" si="0"/>
        <v>1</v>
      </c>
      <c r="H10" s="7">
        <f t="shared" si="7"/>
        <v>0.1</v>
      </c>
      <c r="I10" s="7">
        <f>IF('2015 Punkte (für HP)'!H8&lt;1,"",'2015 Punkte (für HP)'!H8)</f>
        <v>3</v>
      </c>
      <c r="J10" s="7"/>
      <c r="K10" s="7"/>
      <c r="L10" s="5">
        <f t="shared" si="1"/>
        <v>0</v>
      </c>
      <c r="M10" s="7">
        <f t="shared" si="8"/>
        <v>0</v>
      </c>
      <c r="N10" s="7">
        <f>IF('2015 Punkte (für HP)'!M8&lt;1,"",'2015 Punkte (für HP)'!M8)</f>
        <v>4</v>
      </c>
      <c r="O10" s="7"/>
      <c r="P10" s="7"/>
      <c r="Q10" s="5">
        <f t="shared" si="2"/>
        <v>0</v>
      </c>
      <c r="R10" s="7">
        <f t="shared" si="9"/>
        <v>0</v>
      </c>
      <c r="S10" s="7">
        <f>IF('2015 Punkte (für HP)'!R8&lt;1,"",'2015 Punkte (für HP)'!R8)</f>
      </c>
      <c r="T10" s="7"/>
      <c r="U10" s="7"/>
      <c r="V10" s="7">
        <f t="shared" si="3"/>
        <v>0</v>
      </c>
      <c r="W10" s="7">
        <f t="shared" si="10"/>
      </c>
      <c r="X10" s="2">
        <f t="shared" si="4"/>
        <v>1</v>
      </c>
      <c r="Y10" s="2">
        <f t="shared" si="5"/>
        <v>1</v>
      </c>
      <c r="Z10" s="7">
        <f t="shared" si="6"/>
        <v>0</v>
      </c>
      <c r="AA10" s="18">
        <f>'2015 Punkte (für HP)'!W8</f>
        <v>17</v>
      </c>
      <c r="AB10" s="85">
        <f t="shared" si="11"/>
        <v>0.058823529411764705</v>
      </c>
    </row>
    <row r="11" spans="1:28" ht="15">
      <c r="A11" s="7"/>
      <c r="B11" s="86" t="str">
        <f>'2015 Punkte (für HP)'!A9</f>
        <v>Burkhard</v>
      </c>
      <c r="C11" s="86" t="str">
        <f>'2015 Punkte (für HP)'!B9</f>
        <v>Reto (Ruschi)</v>
      </c>
      <c r="D11" s="7">
        <f>IF('2015 Punkte (für HP)'!C9&lt;1,"",'2015 Punkte (für HP)'!C9)</f>
        <v>8</v>
      </c>
      <c r="E11" s="7"/>
      <c r="F11" s="7"/>
      <c r="G11" s="5">
        <f t="shared" si="0"/>
        <v>0</v>
      </c>
      <c r="H11" s="7">
        <f t="shared" si="7"/>
        <v>0</v>
      </c>
      <c r="I11" s="7">
        <f>IF('2015 Punkte (für HP)'!H9&lt;1,"",'2015 Punkte (für HP)'!H9)</f>
        <v>3</v>
      </c>
      <c r="J11" s="7"/>
      <c r="K11" s="7"/>
      <c r="L11" s="5">
        <f t="shared" si="1"/>
        <v>0</v>
      </c>
      <c r="M11" s="7">
        <f t="shared" si="8"/>
        <v>0</v>
      </c>
      <c r="N11" s="7">
        <f>IF('2015 Punkte (für HP)'!M9&lt;1,"",'2015 Punkte (für HP)'!M9)</f>
        <v>3</v>
      </c>
      <c r="O11" s="7"/>
      <c r="P11" s="7"/>
      <c r="Q11" s="5">
        <f t="shared" si="2"/>
        <v>0</v>
      </c>
      <c r="R11" s="7">
        <f t="shared" si="9"/>
        <v>0</v>
      </c>
      <c r="S11" s="7">
        <f>IF('2015 Punkte (für HP)'!R9&lt;1,"",'2015 Punkte (für HP)'!R9)</f>
      </c>
      <c r="T11" s="7"/>
      <c r="U11" s="7"/>
      <c r="V11" s="7">
        <f t="shared" si="3"/>
        <v>0</v>
      </c>
      <c r="W11" s="7">
        <f t="shared" si="10"/>
      </c>
      <c r="X11" s="2">
        <f t="shared" si="4"/>
        <v>0</v>
      </c>
      <c r="Y11" s="2">
        <f t="shared" si="5"/>
        <v>0</v>
      </c>
      <c r="Z11" s="7">
        <f t="shared" si="6"/>
        <v>0</v>
      </c>
      <c r="AA11" s="18">
        <f>'2015 Punkte (für HP)'!W9</f>
        <v>14</v>
      </c>
      <c r="AB11" s="85">
        <f t="shared" si="11"/>
        <v>0</v>
      </c>
    </row>
    <row r="12" spans="1:28" ht="15">
      <c r="A12" s="7"/>
      <c r="B12" s="86" t="str">
        <f>'2015 Punkte (für HP)'!A10</f>
        <v>Bütikofer</v>
      </c>
      <c r="C12" s="86" t="str">
        <f>'2015 Punkte (für HP)'!B10</f>
        <v>Jerome</v>
      </c>
      <c r="D12" s="7">
        <f>IF('2015 Punkte (für HP)'!C10&lt;1,"",'2015 Punkte (für HP)'!C10)</f>
        <v>2</v>
      </c>
      <c r="E12" s="7"/>
      <c r="F12" s="7"/>
      <c r="G12" s="5">
        <f t="shared" si="0"/>
        <v>0</v>
      </c>
      <c r="H12" s="7">
        <f t="shared" si="7"/>
        <v>0</v>
      </c>
      <c r="I12" s="7">
        <f>IF('2015 Punkte (für HP)'!H10&lt;1,"",'2015 Punkte (für HP)'!H10)</f>
      </c>
      <c r="J12" s="7"/>
      <c r="K12" s="7"/>
      <c r="L12" s="5">
        <f t="shared" si="1"/>
        <v>0</v>
      </c>
      <c r="M12" s="7">
        <f t="shared" si="8"/>
      </c>
      <c r="N12" s="7">
        <f>IF('2015 Punkte (für HP)'!M10&lt;1,"",'2015 Punkte (für HP)'!M10)</f>
        <v>4</v>
      </c>
      <c r="O12" s="7"/>
      <c r="P12" s="7"/>
      <c r="Q12" s="5">
        <f t="shared" si="2"/>
        <v>0</v>
      </c>
      <c r="R12" s="7">
        <f t="shared" si="9"/>
        <v>0</v>
      </c>
      <c r="S12" s="7">
        <f>IF('2015 Punkte (für HP)'!R10&lt;1,"",'2015 Punkte (für HP)'!R10)</f>
      </c>
      <c r="T12" s="7"/>
      <c r="U12" s="7"/>
      <c r="V12" s="7">
        <f t="shared" si="3"/>
        <v>0</v>
      </c>
      <c r="W12" s="7">
        <f t="shared" si="10"/>
      </c>
      <c r="X12" s="2">
        <f t="shared" si="4"/>
        <v>0</v>
      </c>
      <c r="Y12" s="2">
        <f t="shared" si="5"/>
        <v>0</v>
      </c>
      <c r="Z12" s="7">
        <f t="shared" si="6"/>
        <v>0</v>
      </c>
      <c r="AA12" s="18">
        <f>'2015 Punkte (für HP)'!W10</f>
        <v>6</v>
      </c>
      <c r="AB12" s="85">
        <f t="shared" si="11"/>
        <v>0</v>
      </c>
    </row>
    <row r="13" spans="1:28" ht="15">
      <c r="A13" s="7"/>
      <c r="B13" s="86" t="str">
        <f>'2015 Punkte (für HP)'!A11</f>
        <v>Calvet</v>
      </c>
      <c r="C13" s="86" t="str">
        <f>'2015 Punkte (für HP)'!B11</f>
        <v>Simon</v>
      </c>
      <c r="D13" s="7">
        <f>IF('2015 Punkte (für HP)'!C11&lt;1,"",'2015 Punkte (für HP)'!C11)</f>
        <v>11</v>
      </c>
      <c r="E13" s="7">
        <v>1</v>
      </c>
      <c r="F13" s="7"/>
      <c r="G13" s="5">
        <f t="shared" si="0"/>
        <v>1</v>
      </c>
      <c r="H13" s="7">
        <f t="shared" si="7"/>
        <v>0.09090909090909091</v>
      </c>
      <c r="I13" s="7">
        <f>IF('2015 Punkte (für HP)'!H11&lt;1,"",'2015 Punkte (für HP)'!H11)</f>
        <v>3</v>
      </c>
      <c r="J13" s="7"/>
      <c r="K13" s="7"/>
      <c r="L13" s="5">
        <f t="shared" si="1"/>
        <v>0</v>
      </c>
      <c r="M13" s="7">
        <f t="shared" si="8"/>
        <v>0</v>
      </c>
      <c r="N13" s="7">
        <f>IF('2015 Punkte (für HP)'!M11&lt;1,"",'2015 Punkte (für HP)'!M11)</f>
        <v>3</v>
      </c>
      <c r="O13" s="7"/>
      <c r="P13" s="7"/>
      <c r="Q13" s="5">
        <f t="shared" si="2"/>
        <v>0</v>
      </c>
      <c r="R13" s="7">
        <f t="shared" si="9"/>
        <v>0</v>
      </c>
      <c r="S13" s="7">
        <f>IF('2015 Punkte (für HP)'!R11&lt;1,"",'2015 Punkte (für HP)'!R11)</f>
      </c>
      <c r="T13" s="7"/>
      <c r="U13" s="7"/>
      <c r="V13" s="7">
        <f t="shared" si="3"/>
        <v>0</v>
      </c>
      <c r="W13" s="7">
        <f t="shared" si="10"/>
      </c>
      <c r="X13" s="2">
        <f t="shared" si="4"/>
        <v>1</v>
      </c>
      <c r="Y13" s="2">
        <f t="shared" si="5"/>
        <v>1</v>
      </c>
      <c r="Z13" s="7">
        <f t="shared" si="6"/>
        <v>0</v>
      </c>
      <c r="AA13" s="18">
        <f>'2015 Punkte (für HP)'!W11</f>
        <v>17</v>
      </c>
      <c r="AB13" s="85">
        <f t="shared" si="11"/>
        <v>0.058823529411764705</v>
      </c>
    </row>
    <row r="14" spans="1:28" ht="15">
      <c r="A14" s="7"/>
      <c r="B14" s="86" t="str">
        <f>'2015 Punkte (für HP)'!A12</f>
        <v>Gafner</v>
      </c>
      <c r="C14" s="86" t="str">
        <f>'2015 Punkte (für HP)'!B12</f>
        <v>Kevin</v>
      </c>
      <c r="D14" s="7">
        <f>IF('2015 Punkte (für HP)'!C12&lt;1,"",'2015 Punkte (für HP)'!C12)</f>
        <v>7</v>
      </c>
      <c r="E14" s="7"/>
      <c r="F14" s="7"/>
      <c r="G14" s="5">
        <f t="shared" si="0"/>
        <v>0</v>
      </c>
      <c r="H14" s="7">
        <f t="shared" si="7"/>
        <v>0</v>
      </c>
      <c r="I14" s="7">
        <f>IF('2015 Punkte (für HP)'!H12&lt;1,"",'2015 Punkte (für HP)'!H12)</f>
        <v>1</v>
      </c>
      <c r="J14" s="7"/>
      <c r="K14" s="7"/>
      <c r="L14" s="5">
        <f t="shared" si="1"/>
        <v>0</v>
      </c>
      <c r="M14" s="7">
        <f t="shared" si="8"/>
        <v>0</v>
      </c>
      <c r="N14" s="7">
        <f>IF('2015 Punkte (für HP)'!M12&lt;1,"",'2015 Punkte (für HP)'!M12)</f>
        <v>4</v>
      </c>
      <c r="O14" s="7"/>
      <c r="P14" s="7"/>
      <c r="Q14" s="5">
        <f t="shared" si="2"/>
        <v>0</v>
      </c>
      <c r="R14" s="7">
        <f t="shared" si="9"/>
        <v>0</v>
      </c>
      <c r="S14" s="7">
        <f>IF('2015 Punkte (für HP)'!R12&lt;1,"",'2015 Punkte (für HP)'!R12)</f>
      </c>
      <c r="T14" s="7"/>
      <c r="U14" s="7"/>
      <c r="V14" s="7">
        <f t="shared" si="3"/>
        <v>0</v>
      </c>
      <c r="W14" s="7">
        <f t="shared" si="10"/>
      </c>
      <c r="X14" s="2">
        <f t="shared" si="4"/>
        <v>0</v>
      </c>
      <c r="Y14" s="2">
        <f t="shared" si="5"/>
        <v>0</v>
      </c>
      <c r="Z14" s="7">
        <f t="shared" si="6"/>
        <v>0</v>
      </c>
      <c r="AA14" s="18">
        <f>'2015 Punkte (für HP)'!W12</f>
        <v>12</v>
      </c>
      <c r="AB14" s="85">
        <f t="shared" si="11"/>
        <v>0</v>
      </c>
    </row>
    <row r="15" spans="1:28" ht="15">
      <c r="A15" s="7"/>
      <c r="B15" s="86" t="str">
        <f>'2015 Punkte (für HP)'!A13</f>
        <v>Genovese</v>
      </c>
      <c r="C15" s="86" t="str">
        <f>'2015 Punkte (für HP)'!B13</f>
        <v>Carmelo</v>
      </c>
      <c r="D15" s="7">
        <f>IF('2015 Punkte (für HP)'!C13&lt;1,"",'2015 Punkte (für HP)'!C13)</f>
      </c>
      <c r="E15" s="7"/>
      <c r="F15" s="7"/>
      <c r="G15" s="5">
        <f t="shared" si="0"/>
        <v>0</v>
      </c>
      <c r="H15" s="7">
        <f t="shared" si="7"/>
      </c>
      <c r="I15" s="7">
        <f>IF('2015 Punkte (für HP)'!H13&lt;1,"",'2015 Punkte (für HP)'!H13)</f>
      </c>
      <c r="J15" s="7"/>
      <c r="K15" s="7"/>
      <c r="L15" s="5">
        <f t="shared" si="1"/>
        <v>0</v>
      </c>
      <c r="M15" s="7">
        <f t="shared" si="8"/>
      </c>
      <c r="N15" s="7">
        <f>IF('2015 Punkte (für HP)'!M13&lt;1,"",'2015 Punkte (für HP)'!M13)</f>
      </c>
      <c r="O15" s="7"/>
      <c r="P15" s="7"/>
      <c r="Q15" s="5">
        <f t="shared" si="2"/>
        <v>0</v>
      </c>
      <c r="R15" s="7">
        <f t="shared" si="9"/>
      </c>
      <c r="S15" s="7">
        <f>IF('2015 Punkte (für HP)'!R13&lt;1,"",'2015 Punkte (für HP)'!R13)</f>
      </c>
      <c r="T15" s="7"/>
      <c r="U15" s="7"/>
      <c r="V15" s="7">
        <f t="shared" si="3"/>
        <v>0</v>
      </c>
      <c r="W15" s="7">
        <f t="shared" si="10"/>
      </c>
      <c r="X15" s="2">
        <f t="shared" si="4"/>
        <v>0</v>
      </c>
      <c r="Y15" s="2">
        <f t="shared" si="5"/>
        <v>0</v>
      </c>
      <c r="Z15" s="7">
        <f t="shared" si="6"/>
        <v>0</v>
      </c>
      <c r="AA15" s="18">
        <f>'2015 Punkte (für HP)'!W13</f>
        <v>0</v>
      </c>
      <c r="AB15" s="85">
        <f t="shared" si="11"/>
      </c>
    </row>
    <row r="16" spans="1:28" ht="15">
      <c r="A16" s="7"/>
      <c r="B16" s="86" t="str">
        <f>'2015 Punkte (für HP)'!A14</f>
        <v>Kandafula</v>
      </c>
      <c r="C16" s="86" t="str">
        <f>'2015 Punkte (für HP)'!B14</f>
        <v>Nathanael</v>
      </c>
      <c r="D16" s="7">
        <f>IF('2015 Punkte (für HP)'!C14&lt;1,"",'2015 Punkte (für HP)'!C14)</f>
        <v>15</v>
      </c>
      <c r="E16" s="7">
        <v>3</v>
      </c>
      <c r="F16" s="7"/>
      <c r="G16" s="5">
        <f t="shared" si="0"/>
        <v>3</v>
      </c>
      <c r="H16" s="7">
        <f t="shared" si="7"/>
        <v>0.2</v>
      </c>
      <c r="I16" s="7">
        <f>IF('2015 Punkte (für HP)'!H14&lt;1,"",'2015 Punkte (für HP)'!H14)</f>
        <v>4</v>
      </c>
      <c r="J16" s="7"/>
      <c r="K16" s="7"/>
      <c r="L16" s="5">
        <f t="shared" si="1"/>
        <v>0</v>
      </c>
      <c r="M16" s="7">
        <f t="shared" si="8"/>
        <v>0</v>
      </c>
      <c r="N16" s="7">
        <f>IF('2015 Punkte (für HP)'!M14&lt;1,"",'2015 Punkte (für HP)'!M14)</f>
        <v>5</v>
      </c>
      <c r="O16" s="7"/>
      <c r="P16" s="7"/>
      <c r="Q16" s="5">
        <f t="shared" si="2"/>
        <v>0</v>
      </c>
      <c r="R16" s="7">
        <f t="shared" si="9"/>
        <v>0</v>
      </c>
      <c r="S16" s="7">
        <f>IF('2015 Punkte (für HP)'!R14&lt;1,"",'2015 Punkte (für HP)'!R14)</f>
      </c>
      <c r="T16" s="7"/>
      <c r="U16" s="7"/>
      <c r="V16" s="7">
        <f t="shared" si="3"/>
        <v>0</v>
      </c>
      <c r="W16" s="7">
        <f t="shared" si="10"/>
      </c>
      <c r="X16" s="2">
        <f t="shared" si="4"/>
        <v>3</v>
      </c>
      <c r="Y16" s="2">
        <f t="shared" si="5"/>
        <v>3</v>
      </c>
      <c r="Z16" s="7">
        <f t="shared" si="6"/>
        <v>0</v>
      </c>
      <c r="AA16" s="18">
        <f>'2015 Punkte (für HP)'!W14</f>
        <v>24</v>
      </c>
      <c r="AB16" s="85">
        <f t="shared" si="11"/>
        <v>0.125</v>
      </c>
    </row>
    <row r="17" spans="1:28" ht="15">
      <c r="A17" s="7"/>
      <c r="B17" s="86" t="str">
        <f>'2015 Punkte (für HP)'!A15</f>
        <v>Kobi</v>
      </c>
      <c r="C17" s="86" t="str">
        <f>'2015 Punkte (für HP)'!B15</f>
        <v>Michael</v>
      </c>
      <c r="D17" s="7">
        <f>IF('2015 Punkte (für HP)'!C15&lt;1,"",'2015 Punkte (für HP)'!C15)</f>
        <v>13</v>
      </c>
      <c r="E17" s="7">
        <v>1</v>
      </c>
      <c r="F17" s="7"/>
      <c r="G17" s="5">
        <f t="shared" si="0"/>
        <v>1</v>
      </c>
      <c r="H17" s="7">
        <f t="shared" si="7"/>
        <v>0.07692307692307693</v>
      </c>
      <c r="I17" s="7">
        <f>IF('2015 Punkte (für HP)'!H15&lt;1,"",'2015 Punkte (für HP)'!H15)</f>
        <v>3</v>
      </c>
      <c r="J17" s="7"/>
      <c r="K17" s="7"/>
      <c r="L17" s="5">
        <f t="shared" si="1"/>
        <v>0</v>
      </c>
      <c r="M17" s="7">
        <f t="shared" si="8"/>
        <v>0</v>
      </c>
      <c r="N17" s="7">
        <f>IF('2015 Punkte (für HP)'!M15&lt;1,"",'2015 Punkte (für HP)'!M15)</f>
        <v>4</v>
      </c>
      <c r="O17" s="7"/>
      <c r="P17" s="7"/>
      <c r="Q17" s="5">
        <f t="shared" si="2"/>
        <v>0</v>
      </c>
      <c r="R17" s="7">
        <f t="shared" si="9"/>
        <v>0</v>
      </c>
      <c r="S17" s="7">
        <f>IF('2015 Punkte (für HP)'!R15&lt;1,"",'2015 Punkte (für HP)'!R15)</f>
      </c>
      <c r="T17" s="7"/>
      <c r="U17" s="7"/>
      <c r="V17" s="7">
        <f t="shared" si="3"/>
        <v>0</v>
      </c>
      <c r="W17" s="7">
        <f t="shared" si="10"/>
      </c>
      <c r="X17" s="2">
        <f t="shared" si="4"/>
        <v>1</v>
      </c>
      <c r="Y17" s="2">
        <f t="shared" si="5"/>
        <v>1</v>
      </c>
      <c r="Z17" s="7">
        <f t="shared" si="6"/>
        <v>0</v>
      </c>
      <c r="AA17" s="18">
        <f>'2015 Punkte (für HP)'!W15</f>
        <v>20</v>
      </c>
      <c r="AB17" s="85">
        <f t="shared" si="11"/>
        <v>0.05</v>
      </c>
    </row>
    <row r="18" spans="1:28" ht="15">
      <c r="A18" s="7"/>
      <c r="B18" s="86" t="str">
        <f>'2015 Punkte (für HP)'!A16</f>
        <v>Loboda</v>
      </c>
      <c r="C18" s="86" t="str">
        <f>'2015 Punkte (für HP)'!B16</f>
        <v>Nicolai</v>
      </c>
      <c r="D18" s="7">
        <f>IF('2015 Punkte (für HP)'!C16&lt;1,"",'2015 Punkte (für HP)'!C16)</f>
        <v>8</v>
      </c>
      <c r="E18" s="7"/>
      <c r="F18" s="7"/>
      <c r="G18" s="5">
        <f t="shared" si="0"/>
        <v>0</v>
      </c>
      <c r="H18" s="7">
        <f t="shared" si="7"/>
        <v>0</v>
      </c>
      <c r="I18" s="7">
        <f>IF('2015 Punkte (für HP)'!H16&lt;1,"",'2015 Punkte (für HP)'!H16)</f>
        <v>2</v>
      </c>
      <c r="J18" s="7"/>
      <c r="K18" s="7"/>
      <c r="L18" s="5">
        <f t="shared" si="1"/>
        <v>0</v>
      </c>
      <c r="M18" s="7">
        <f t="shared" si="8"/>
        <v>0</v>
      </c>
      <c r="N18" s="7">
        <f>IF('2015 Punkte (für HP)'!M16&lt;1,"",'2015 Punkte (für HP)'!M16)</f>
        <v>2</v>
      </c>
      <c r="O18" s="7"/>
      <c r="P18" s="7"/>
      <c r="Q18" s="5">
        <f t="shared" si="2"/>
        <v>0</v>
      </c>
      <c r="R18" s="7">
        <f t="shared" si="9"/>
        <v>0</v>
      </c>
      <c r="S18" s="7">
        <f>IF('2015 Punkte (für HP)'!R16&lt;1,"",'2015 Punkte (für HP)'!R16)</f>
      </c>
      <c r="T18" s="7"/>
      <c r="U18" s="7"/>
      <c r="V18" s="7">
        <f t="shared" si="3"/>
        <v>0</v>
      </c>
      <c r="W18" s="7">
        <f t="shared" si="10"/>
      </c>
      <c r="X18" s="2">
        <f t="shared" si="4"/>
        <v>0</v>
      </c>
      <c r="Y18" s="2">
        <f t="shared" si="5"/>
        <v>0</v>
      </c>
      <c r="Z18" s="7">
        <f t="shared" si="6"/>
        <v>0</v>
      </c>
      <c r="AA18" s="18">
        <f>'2015 Punkte (für HP)'!W16</f>
        <v>12</v>
      </c>
      <c r="AB18" s="85">
        <f t="shared" si="11"/>
        <v>0</v>
      </c>
    </row>
    <row r="19" spans="1:28" ht="15">
      <c r="A19" s="7"/>
      <c r="B19" s="86" t="str">
        <f>'2015 Punkte (für HP)'!A17</f>
        <v>Minder</v>
      </c>
      <c r="C19" s="86" t="str">
        <f>'2015 Punkte (für HP)'!B17</f>
        <v>Peter</v>
      </c>
      <c r="D19" s="7">
        <f>IF('2015 Punkte (für HP)'!C17&lt;1,"",'2015 Punkte (für HP)'!C17)</f>
        <v>13</v>
      </c>
      <c r="E19" s="7"/>
      <c r="F19" s="7"/>
      <c r="G19" s="5">
        <f t="shared" si="0"/>
        <v>0</v>
      </c>
      <c r="H19" s="7">
        <f t="shared" si="7"/>
        <v>0</v>
      </c>
      <c r="I19" s="7">
        <f>IF('2015 Punkte (für HP)'!H17&lt;1,"",'2015 Punkte (für HP)'!H17)</f>
        <v>4</v>
      </c>
      <c r="J19" s="7"/>
      <c r="K19" s="7"/>
      <c r="L19" s="5">
        <f t="shared" si="1"/>
        <v>0</v>
      </c>
      <c r="M19" s="7">
        <f t="shared" si="8"/>
        <v>0</v>
      </c>
      <c r="N19" s="7">
        <f>IF('2015 Punkte (für HP)'!M17&lt;1,"",'2015 Punkte (für HP)'!M17)</f>
        <v>1</v>
      </c>
      <c r="O19" s="7"/>
      <c r="P19" s="7"/>
      <c r="Q19" s="5">
        <f t="shared" si="2"/>
        <v>0</v>
      </c>
      <c r="R19" s="7">
        <f t="shared" si="9"/>
        <v>0</v>
      </c>
      <c r="S19" s="7">
        <f>IF('2015 Punkte (für HP)'!R17&lt;1,"",'2015 Punkte (für HP)'!R17)</f>
      </c>
      <c r="T19" s="7"/>
      <c r="U19" s="7"/>
      <c r="V19" s="7">
        <f t="shared" si="3"/>
        <v>0</v>
      </c>
      <c r="W19" s="7">
        <f t="shared" si="10"/>
      </c>
      <c r="X19" s="2">
        <f t="shared" si="4"/>
        <v>0</v>
      </c>
      <c r="Y19" s="2">
        <f t="shared" si="5"/>
        <v>0</v>
      </c>
      <c r="Z19" s="7">
        <f t="shared" si="6"/>
        <v>0</v>
      </c>
      <c r="AA19" s="18">
        <f>'2015 Punkte (für HP)'!W17</f>
        <v>18</v>
      </c>
      <c r="AB19" s="85">
        <f t="shared" si="11"/>
        <v>0</v>
      </c>
    </row>
    <row r="20" spans="1:28" ht="15">
      <c r="A20" s="7"/>
      <c r="B20" s="86" t="str">
        <f>'2015 Punkte (für HP)'!A18</f>
        <v>Pieren</v>
      </c>
      <c r="C20" s="86" t="str">
        <f>'2015 Punkte (für HP)'!B18</f>
        <v>Simon</v>
      </c>
      <c r="D20" s="7">
        <f>IF('2015 Punkte (für HP)'!C18&lt;1,"",'2015 Punkte (für HP)'!C18)</f>
        <v>10</v>
      </c>
      <c r="E20" s="7">
        <v>1</v>
      </c>
      <c r="F20" s="7"/>
      <c r="G20" s="5">
        <f t="shared" si="0"/>
        <v>1</v>
      </c>
      <c r="H20" s="7">
        <f t="shared" si="7"/>
        <v>0.1</v>
      </c>
      <c r="I20" s="7">
        <f>IF('2015 Punkte (für HP)'!H18&lt;1,"",'2015 Punkte (für HP)'!H18)</f>
        <v>2</v>
      </c>
      <c r="J20" s="7"/>
      <c r="K20" s="7"/>
      <c r="L20" s="5">
        <f t="shared" si="1"/>
        <v>0</v>
      </c>
      <c r="M20" s="7">
        <f t="shared" si="8"/>
        <v>0</v>
      </c>
      <c r="N20" s="7">
        <f>IF('2015 Punkte (für HP)'!M18&lt;1,"",'2015 Punkte (für HP)'!M18)</f>
        <v>4</v>
      </c>
      <c r="O20" s="7"/>
      <c r="P20" s="7"/>
      <c r="Q20" s="5">
        <f t="shared" si="2"/>
        <v>0</v>
      </c>
      <c r="R20" s="7">
        <f t="shared" si="9"/>
        <v>0</v>
      </c>
      <c r="S20" s="7">
        <f>IF('2015 Punkte (für HP)'!R18&lt;1,"",'2015 Punkte (für HP)'!R18)</f>
      </c>
      <c r="T20" s="7"/>
      <c r="U20" s="7"/>
      <c r="V20" s="7">
        <f t="shared" si="3"/>
        <v>0</v>
      </c>
      <c r="W20" s="7">
        <f t="shared" si="10"/>
      </c>
      <c r="X20" s="2">
        <f t="shared" si="4"/>
        <v>1</v>
      </c>
      <c r="Y20" s="2">
        <f t="shared" si="5"/>
        <v>1</v>
      </c>
      <c r="Z20" s="7">
        <f t="shared" si="6"/>
        <v>0</v>
      </c>
      <c r="AA20" s="18">
        <f>'2015 Punkte (für HP)'!W18</f>
        <v>16</v>
      </c>
      <c r="AB20" s="85">
        <f t="shared" si="11"/>
        <v>0.0625</v>
      </c>
    </row>
    <row r="21" spans="1:28" ht="15">
      <c r="A21" s="7"/>
      <c r="B21" s="86" t="str">
        <f>'2015 Punkte (für HP)'!A19</f>
        <v>Salvi</v>
      </c>
      <c r="C21" s="86" t="str">
        <f>'2015 Punkte (für HP)'!B19</f>
        <v>Stefano</v>
      </c>
      <c r="D21" s="7">
        <f>IF('2015 Punkte (für HP)'!C19&lt;1,"",'2015 Punkte (für HP)'!C19)</f>
        <v>12</v>
      </c>
      <c r="E21" s="7">
        <v>1</v>
      </c>
      <c r="F21" s="7"/>
      <c r="G21" s="5">
        <f t="shared" si="0"/>
        <v>1</v>
      </c>
      <c r="H21" s="7">
        <f t="shared" si="7"/>
        <v>0.08333333333333333</v>
      </c>
      <c r="I21" s="7">
        <f>IF('2015 Punkte (für HP)'!H19&lt;1,"",'2015 Punkte (für HP)'!H19)</f>
        <v>2</v>
      </c>
      <c r="J21" s="7"/>
      <c r="K21" s="7">
        <v>1</v>
      </c>
      <c r="L21" s="5">
        <f t="shared" si="1"/>
        <v>1</v>
      </c>
      <c r="M21" s="7">
        <f t="shared" si="8"/>
        <v>0.5</v>
      </c>
      <c r="N21" s="7">
        <f>IF('2015 Punkte (für HP)'!M19&lt;1,"",'2015 Punkte (für HP)'!M19)</f>
        <v>5</v>
      </c>
      <c r="O21" s="7"/>
      <c r="P21" s="7"/>
      <c r="Q21" s="5">
        <f t="shared" si="2"/>
        <v>0</v>
      </c>
      <c r="R21" s="7">
        <f t="shared" si="9"/>
        <v>0</v>
      </c>
      <c r="S21" s="7">
        <f>IF('2015 Punkte (für HP)'!R19&lt;1,"",'2015 Punkte (für HP)'!R19)</f>
      </c>
      <c r="T21" s="7"/>
      <c r="U21" s="7"/>
      <c r="V21" s="7">
        <f t="shared" si="3"/>
        <v>0</v>
      </c>
      <c r="W21" s="7">
        <f t="shared" si="10"/>
      </c>
      <c r="X21" s="2">
        <f t="shared" si="4"/>
        <v>2</v>
      </c>
      <c r="Y21" s="2">
        <f t="shared" si="5"/>
        <v>1</v>
      </c>
      <c r="Z21" s="7">
        <f t="shared" si="6"/>
        <v>1</v>
      </c>
      <c r="AA21" s="18">
        <f>'2015 Punkte (für HP)'!W19</f>
        <v>19</v>
      </c>
      <c r="AB21" s="85">
        <f t="shared" si="11"/>
        <v>0.10526315789473684</v>
      </c>
    </row>
    <row r="22" spans="1:28" ht="15">
      <c r="A22" s="7"/>
      <c r="B22" s="86" t="str">
        <f>'2015 Punkte (für HP)'!A20</f>
        <v>Schär</v>
      </c>
      <c r="C22" s="86" t="str">
        <f>'2015 Punkte (für HP)'!B20</f>
        <v>Pascal</v>
      </c>
      <c r="D22" s="7">
        <f>IF('2015 Punkte (für HP)'!C20&lt;1,"",'2015 Punkte (für HP)'!C20)</f>
        <v>5</v>
      </c>
      <c r="E22" s="7"/>
      <c r="F22" s="7"/>
      <c r="G22" s="5">
        <f t="shared" si="0"/>
        <v>0</v>
      </c>
      <c r="H22" s="7">
        <f t="shared" si="7"/>
        <v>0</v>
      </c>
      <c r="I22" s="7">
        <f>IF('2015 Punkte (für HP)'!H20&lt;1,"",'2015 Punkte (für HP)'!H20)</f>
        <v>3</v>
      </c>
      <c r="J22" s="7"/>
      <c r="K22" s="7"/>
      <c r="L22" s="5">
        <f t="shared" si="1"/>
        <v>0</v>
      </c>
      <c r="M22" s="7">
        <f t="shared" si="8"/>
        <v>0</v>
      </c>
      <c r="N22" s="7">
        <f>IF('2015 Punkte (für HP)'!M20&lt;1,"",'2015 Punkte (für HP)'!M20)</f>
        <v>4</v>
      </c>
      <c r="O22" s="7"/>
      <c r="P22" s="7"/>
      <c r="Q22" s="5">
        <f t="shared" si="2"/>
        <v>0</v>
      </c>
      <c r="R22" s="7">
        <f t="shared" si="9"/>
        <v>0</v>
      </c>
      <c r="S22" s="7">
        <f>IF('2015 Punkte (für HP)'!R20&lt;1,"",'2015 Punkte (für HP)'!R20)</f>
      </c>
      <c r="T22" s="7"/>
      <c r="U22" s="7"/>
      <c r="V22" s="7">
        <f t="shared" si="3"/>
        <v>0</v>
      </c>
      <c r="W22" s="7">
        <f t="shared" si="10"/>
      </c>
      <c r="X22" s="2">
        <f t="shared" si="4"/>
        <v>0</v>
      </c>
      <c r="Y22" s="2">
        <f t="shared" si="5"/>
        <v>0</v>
      </c>
      <c r="Z22" s="7">
        <f t="shared" si="6"/>
        <v>0</v>
      </c>
      <c r="AA22" s="18">
        <f>'2015 Punkte (für HP)'!W20</f>
        <v>12</v>
      </c>
      <c r="AB22" s="85">
        <f t="shared" si="11"/>
        <v>0</v>
      </c>
    </row>
    <row r="23" spans="1:28" ht="15">
      <c r="A23" s="7"/>
      <c r="B23" s="86" t="str">
        <f>'2015 Punkte (für HP)'!A21</f>
        <v>Schmutz</v>
      </c>
      <c r="C23" s="86" t="str">
        <f>'2015 Punkte (für HP)'!B21</f>
        <v>Roger</v>
      </c>
      <c r="D23" s="7">
        <f>IF('2015 Punkte (für HP)'!C21&lt;1,"",'2015 Punkte (für HP)'!C21)</f>
        <v>5</v>
      </c>
      <c r="E23" s="7">
        <v>1</v>
      </c>
      <c r="F23" s="7"/>
      <c r="G23" s="5">
        <f t="shared" si="0"/>
        <v>1</v>
      </c>
      <c r="H23" s="7">
        <f t="shared" si="7"/>
        <v>0.2</v>
      </c>
      <c r="I23" s="7">
        <f>IF('2015 Punkte (für HP)'!H21&lt;1,"",'2015 Punkte (für HP)'!H21)</f>
        <v>1</v>
      </c>
      <c r="J23" s="7"/>
      <c r="K23" s="7"/>
      <c r="L23" s="5">
        <f t="shared" si="1"/>
        <v>0</v>
      </c>
      <c r="M23" s="7">
        <f t="shared" si="8"/>
        <v>0</v>
      </c>
      <c r="N23" s="7">
        <f>IF('2015 Punkte (für HP)'!M21&lt;1,"",'2015 Punkte (für HP)'!M21)</f>
        <v>4</v>
      </c>
      <c r="O23" s="7"/>
      <c r="P23" s="7"/>
      <c r="Q23" s="5">
        <f t="shared" si="2"/>
        <v>0</v>
      </c>
      <c r="R23" s="7">
        <f t="shared" si="9"/>
        <v>0</v>
      </c>
      <c r="S23" s="7">
        <f>IF('2015 Punkte (für HP)'!R21&lt;1,"",'2015 Punkte (für HP)'!R21)</f>
      </c>
      <c r="T23" s="7"/>
      <c r="U23" s="7"/>
      <c r="V23" s="7">
        <f t="shared" si="3"/>
        <v>0</v>
      </c>
      <c r="W23" s="7">
        <f t="shared" si="10"/>
      </c>
      <c r="X23" s="2">
        <f t="shared" si="4"/>
        <v>1</v>
      </c>
      <c r="Y23" s="2">
        <f t="shared" si="5"/>
        <v>1</v>
      </c>
      <c r="Z23" s="7">
        <f t="shared" si="6"/>
        <v>0</v>
      </c>
      <c r="AA23" s="18">
        <f>'2015 Punkte (für HP)'!W21</f>
        <v>10</v>
      </c>
      <c r="AB23" s="85">
        <f t="shared" si="11"/>
        <v>0.1</v>
      </c>
    </row>
    <row r="24" spans="1:28" ht="15">
      <c r="A24" s="7"/>
      <c r="B24" s="86" t="str">
        <f>'2015 Punkte (für HP)'!A22</f>
        <v>Schüpbach</v>
      </c>
      <c r="C24" s="86" t="str">
        <f>'2015 Punkte (für HP)'!B22</f>
        <v>Dominic</v>
      </c>
      <c r="D24" s="7">
        <f>IF('2015 Punkte (für HP)'!C22&lt;1,"",'2015 Punkte (für HP)'!C22)</f>
        <v>6</v>
      </c>
      <c r="E24" s="7"/>
      <c r="F24" s="7"/>
      <c r="G24" s="5">
        <f t="shared" si="0"/>
        <v>0</v>
      </c>
      <c r="H24" s="7">
        <f t="shared" si="7"/>
        <v>0</v>
      </c>
      <c r="I24" s="7">
        <f>IF('2015 Punkte (für HP)'!H22&lt;1,"",'2015 Punkte (für HP)'!H22)</f>
        <v>3</v>
      </c>
      <c r="J24" s="7"/>
      <c r="K24" s="7"/>
      <c r="L24" s="5">
        <f t="shared" si="1"/>
        <v>0</v>
      </c>
      <c r="M24" s="7">
        <f t="shared" si="8"/>
        <v>0</v>
      </c>
      <c r="N24" s="7">
        <f>IF('2015 Punkte (für HP)'!M22&lt;1,"",'2015 Punkte (für HP)'!M22)</f>
        <v>1</v>
      </c>
      <c r="O24" s="7"/>
      <c r="P24" s="7"/>
      <c r="Q24" s="5">
        <f t="shared" si="2"/>
        <v>0</v>
      </c>
      <c r="R24" s="7">
        <f t="shared" si="9"/>
        <v>0</v>
      </c>
      <c r="S24" s="7">
        <f>IF('2015 Punkte (für HP)'!R22&lt;1,"",'2015 Punkte (für HP)'!R22)</f>
      </c>
      <c r="T24" s="7"/>
      <c r="U24" s="7"/>
      <c r="V24" s="7">
        <f t="shared" si="3"/>
        <v>0</v>
      </c>
      <c r="W24" s="7">
        <f t="shared" si="10"/>
      </c>
      <c r="X24" s="2">
        <f t="shared" si="4"/>
        <v>0</v>
      </c>
      <c r="Y24" s="2">
        <f t="shared" si="5"/>
        <v>0</v>
      </c>
      <c r="Z24" s="7">
        <f t="shared" si="6"/>
        <v>0</v>
      </c>
      <c r="AA24" s="18">
        <f>'2015 Punkte (für HP)'!W22</f>
        <v>10</v>
      </c>
      <c r="AB24" s="85">
        <f t="shared" si="11"/>
        <v>0</v>
      </c>
    </row>
    <row r="25" spans="1:28" ht="15">
      <c r="A25" s="7"/>
      <c r="B25" s="86" t="str">
        <f>'2015 Punkte (für HP)'!A23</f>
        <v>Schweizer</v>
      </c>
      <c r="C25" s="86" t="str">
        <f>'2015 Punkte (für HP)'!B23</f>
        <v>Stefan</v>
      </c>
      <c r="D25" s="7">
        <f>IF('2015 Punkte (für HP)'!C23&lt;1,"",'2015 Punkte (für HP)'!C23)</f>
      </c>
      <c r="E25" s="7"/>
      <c r="F25" s="7"/>
      <c r="G25" s="5">
        <f t="shared" si="0"/>
        <v>0</v>
      </c>
      <c r="H25" s="7">
        <f t="shared" si="7"/>
      </c>
      <c r="I25" s="7">
        <f>IF('2015 Punkte (für HP)'!H23&lt;1,"",'2015 Punkte (für HP)'!H23)</f>
      </c>
      <c r="J25" s="7"/>
      <c r="K25" s="7"/>
      <c r="L25" s="5">
        <f t="shared" si="1"/>
        <v>0</v>
      </c>
      <c r="M25" s="7">
        <f t="shared" si="8"/>
      </c>
      <c r="N25" s="7">
        <f>IF('2015 Punkte (für HP)'!M23&lt;1,"",'2015 Punkte (für HP)'!M23)</f>
      </c>
      <c r="O25" s="7"/>
      <c r="P25" s="7"/>
      <c r="Q25" s="5">
        <f t="shared" si="2"/>
        <v>0</v>
      </c>
      <c r="R25" s="7">
        <f t="shared" si="9"/>
      </c>
      <c r="S25" s="7">
        <f>IF('2015 Punkte (für HP)'!R23&lt;1,"",'2015 Punkte (für HP)'!R23)</f>
      </c>
      <c r="T25" s="7"/>
      <c r="U25" s="7"/>
      <c r="V25" s="7">
        <f t="shared" si="3"/>
        <v>0</v>
      </c>
      <c r="W25" s="7">
        <f t="shared" si="10"/>
      </c>
      <c r="X25" s="2">
        <f t="shared" si="4"/>
        <v>0</v>
      </c>
      <c r="Y25" s="2">
        <f t="shared" si="5"/>
        <v>0</v>
      </c>
      <c r="Z25" s="7">
        <f t="shared" si="6"/>
        <v>0</v>
      </c>
      <c r="AA25" s="18">
        <f>'2015 Punkte (für HP)'!W23</f>
        <v>0</v>
      </c>
      <c r="AB25" s="85">
        <f t="shared" si="11"/>
      </c>
    </row>
    <row r="26" spans="1:28" ht="15">
      <c r="A26" s="7"/>
      <c r="B26" s="86" t="str">
        <f>'2015 Punkte (für HP)'!A24</f>
        <v>Soltermann</v>
      </c>
      <c r="C26" s="86" t="str">
        <f>'2015 Punkte (für HP)'!B24</f>
        <v>Roger</v>
      </c>
      <c r="D26" s="7">
        <f>IF('2015 Punkte (für HP)'!C24&lt;1,"",'2015 Punkte (für HP)'!C24)</f>
        <v>13</v>
      </c>
      <c r="E26" s="7"/>
      <c r="F26" s="7"/>
      <c r="G26" s="5">
        <f t="shared" si="0"/>
        <v>0</v>
      </c>
      <c r="H26" s="7">
        <f t="shared" si="7"/>
        <v>0</v>
      </c>
      <c r="I26" s="7">
        <f>IF('2015 Punkte (für HP)'!H24&lt;1,"",'2015 Punkte (für HP)'!H24)</f>
        <v>4</v>
      </c>
      <c r="J26" s="7"/>
      <c r="K26" s="7"/>
      <c r="L26" s="5">
        <f t="shared" si="1"/>
        <v>0</v>
      </c>
      <c r="M26" s="7">
        <f t="shared" si="8"/>
        <v>0</v>
      </c>
      <c r="N26" s="7">
        <f>IF('2015 Punkte (für HP)'!M24&lt;1,"",'2015 Punkte (für HP)'!M24)</f>
        <v>2</v>
      </c>
      <c r="O26" s="7"/>
      <c r="P26" s="7"/>
      <c r="Q26" s="5">
        <f t="shared" si="2"/>
        <v>0</v>
      </c>
      <c r="R26" s="7">
        <f t="shared" si="9"/>
        <v>0</v>
      </c>
      <c r="S26" s="7">
        <f>IF('2015 Punkte (für HP)'!R24&lt;1,"",'2015 Punkte (für HP)'!R24)</f>
      </c>
      <c r="T26" s="7"/>
      <c r="U26" s="7"/>
      <c r="V26" s="7">
        <f t="shared" si="3"/>
        <v>0</v>
      </c>
      <c r="W26" s="7">
        <f t="shared" si="10"/>
      </c>
      <c r="X26" s="2">
        <f t="shared" si="4"/>
        <v>0</v>
      </c>
      <c r="Y26" s="2">
        <f t="shared" si="5"/>
        <v>0</v>
      </c>
      <c r="Z26" s="7">
        <f t="shared" si="6"/>
        <v>0</v>
      </c>
      <c r="AA26" s="18">
        <f>'2015 Punkte (für HP)'!W24</f>
        <v>19</v>
      </c>
      <c r="AB26" s="85">
        <f t="shared" si="11"/>
        <v>0</v>
      </c>
    </row>
    <row r="27" spans="1:28" ht="15">
      <c r="A27" s="7"/>
      <c r="B27" s="86" t="str">
        <f>'2015 Punkte (für HP)'!A25</f>
        <v>Sommer</v>
      </c>
      <c r="C27" s="86" t="str">
        <f>'2015 Punkte (für HP)'!B25</f>
        <v>Stefan</v>
      </c>
      <c r="D27" s="7">
        <f>IF('2015 Punkte (für HP)'!C25&lt;1,"",'2015 Punkte (für HP)'!C25)</f>
        <v>11</v>
      </c>
      <c r="E27" s="7"/>
      <c r="F27" s="7"/>
      <c r="G27" s="5">
        <f t="shared" si="0"/>
        <v>0</v>
      </c>
      <c r="H27" s="7">
        <f t="shared" si="7"/>
        <v>0</v>
      </c>
      <c r="I27" s="7">
        <f>IF('2015 Punkte (für HP)'!H25&lt;1,"",'2015 Punkte (für HP)'!H25)</f>
        <v>3</v>
      </c>
      <c r="J27" s="7"/>
      <c r="K27" s="7"/>
      <c r="L27" s="5">
        <f t="shared" si="1"/>
        <v>0</v>
      </c>
      <c r="M27" s="7">
        <f t="shared" si="8"/>
        <v>0</v>
      </c>
      <c r="N27" s="7">
        <f>IF('2015 Punkte (für HP)'!M25&lt;1,"",'2015 Punkte (für HP)'!M25)</f>
        <v>5</v>
      </c>
      <c r="O27" s="7"/>
      <c r="P27" s="7"/>
      <c r="Q27" s="5">
        <f t="shared" si="2"/>
        <v>0</v>
      </c>
      <c r="R27" s="7">
        <f t="shared" si="9"/>
        <v>0</v>
      </c>
      <c r="S27" s="7">
        <f>IF('2015 Punkte (für HP)'!R25&lt;1,"",'2015 Punkte (für HP)'!R25)</f>
      </c>
      <c r="T27" s="7"/>
      <c r="U27" s="7"/>
      <c r="V27" s="7">
        <f t="shared" si="3"/>
        <v>0</v>
      </c>
      <c r="W27" s="7">
        <f t="shared" si="10"/>
      </c>
      <c r="X27" s="2">
        <f t="shared" si="4"/>
        <v>0</v>
      </c>
      <c r="Y27" s="2">
        <f t="shared" si="5"/>
        <v>0</v>
      </c>
      <c r="Z27" s="7">
        <f t="shared" si="6"/>
        <v>0</v>
      </c>
      <c r="AA27" s="18">
        <f>'2015 Punkte (für HP)'!W25</f>
        <v>19</v>
      </c>
      <c r="AB27" s="85">
        <f t="shared" si="11"/>
        <v>0</v>
      </c>
    </row>
    <row r="28" spans="1:28" ht="15">
      <c r="A28" s="7"/>
      <c r="B28" s="86" t="str">
        <f>'2015 Punkte (für HP)'!A26</f>
        <v>Spring</v>
      </c>
      <c r="C28" s="86" t="str">
        <f>'2015 Punkte (für HP)'!B26</f>
        <v>Roland</v>
      </c>
      <c r="D28" s="7">
        <f>IF('2015 Punkte (für HP)'!C26&lt;1,"",'2015 Punkte (für HP)'!C26)</f>
        <v>12</v>
      </c>
      <c r="E28" s="7">
        <v>1</v>
      </c>
      <c r="F28" s="7"/>
      <c r="G28" s="5">
        <f t="shared" si="0"/>
        <v>1</v>
      </c>
      <c r="H28" s="7">
        <f t="shared" si="7"/>
        <v>0.08333333333333333</v>
      </c>
      <c r="I28" s="7">
        <f>IF('2015 Punkte (für HP)'!H26&lt;1,"",'2015 Punkte (für HP)'!H26)</f>
        <v>4</v>
      </c>
      <c r="J28" s="7"/>
      <c r="K28" s="7"/>
      <c r="L28" s="5">
        <f t="shared" si="1"/>
        <v>0</v>
      </c>
      <c r="M28" s="7">
        <f t="shared" si="8"/>
        <v>0</v>
      </c>
      <c r="N28" s="7">
        <f>IF('2015 Punkte (für HP)'!M26&lt;1,"",'2015 Punkte (für HP)'!M26)</f>
        <v>4</v>
      </c>
      <c r="O28" s="7"/>
      <c r="P28" s="7"/>
      <c r="Q28" s="5">
        <f t="shared" si="2"/>
        <v>0</v>
      </c>
      <c r="R28" s="7">
        <f t="shared" si="9"/>
        <v>0</v>
      </c>
      <c r="S28" s="7">
        <f>IF('2015 Punkte (für HP)'!R26&lt;1,"",'2015 Punkte (für HP)'!R26)</f>
      </c>
      <c r="T28" s="7"/>
      <c r="U28" s="7"/>
      <c r="V28" s="7">
        <f t="shared" si="3"/>
        <v>0</v>
      </c>
      <c r="W28" s="7">
        <f t="shared" si="10"/>
      </c>
      <c r="X28" s="2">
        <f t="shared" si="4"/>
        <v>1</v>
      </c>
      <c r="Y28" s="2">
        <f t="shared" si="5"/>
        <v>1</v>
      </c>
      <c r="Z28" s="7">
        <f t="shared" si="6"/>
        <v>0</v>
      </c>
      <c r="AA28" s="18">
        <f>'2015 Punkte (für HP)'!W26</f>
        <v>20</v>
      </c>
      <c r="AB28" s="85">
        <f t="shared" si="11"/>
        <v>0.05</v>
      </c>
    </row>
    <row r="29" spans="1:28" ht="15">
      <c r="A29" s="7"/>
      <c r="B29" s="86" t="str">
        <f>'2015 Punkte (für HP)'!A27</f>
        <v>Steinmann</v>
      </c>
      <c r="C29" s="86" t="str">
        <f>'2015 Punkte (für HP)'!B27</f>
        <v>Michael</v>
      </c>
      <c r="D29" s="7">
        <f>IF('2015 Punkte (für HP)'!C27&lt;1,"",'2015 Punkte (für HP)'!C27)</f>
        <v>10</v>
      </c>
      <c r="E29" s="7">
        <v>1</v>
      </c>
      <c r="F29" s="7"/>
      <c r="G29" s="5">
        <f t="shared" si="0"/>
        <v>1</v>
      </c>
      <c r="H29" s="7">
        <f t="shared" si="7"/>
        <v>0.1</v>
      </c>
      <c r="I29" s="7">
        <f>IF('2015 Punkte (für HP)'!H27&lt;1,"",'2015 Punkte (für HP)'!H27)</f>
        <v>3</v>
      </c>
      <c r="J29" s="7"/>
      <c r="K29" s="7"/>
      <c r="L29" s="5">
        <f t="shared" si="1"/>
        <v>0</v>
      </c>
      <c r="M29" s="7">
        <f t="shared" si="8"/>
        <v>0</v>
      </c>
      <c r="N29" s="7">
        <f>IF('2015 Punkte (für HP)'!M27&lt;1,"",'2015 Punkte (für HP)'!M27)</f>
        <v>2</v>
      </c>
      <c r="O29" s="7"/>
      <c r="P29" s="7"/>
      <c r="Q29" s="5">
        <f t="shared" si="2"/>
        <v>0</v>
      </c>
      <c r="R29" s="7">
        <f t="shared" si="9"/>
        <v>0</v>
      </c>
      <c r="S29" s="7">
        <f>IF('2015 Punkte (für HP)'!R27&lt;1,"",'2015 Punkte (für HP)'!R27)</f>
      </c>
      <c r="T29" s="7"/>
      <c r="U29" s="7"/>
      <c r="V29" s="7">
        <f t="shared" si="3"/>
        <v>0</v>
      </c>
      <c r="W29" s="7">
        <f t="shared" si="10"/>
      </c>
      <c r="X29" s="2">
        <f t="shared" si="4"/>
        <v>1</v>
      </c>
      <c r="Y29" s="2">
        <f t="shared" si="5"/>
        <v>1</v>
      </c>
      <c r="Z29" s="7">
        <f t="shared" si="6"/>
        <v>0</v>
      </c>
      <c r="AA29" s="18">
        <f>'2015 Punkte (für HP)'!W27</f>
        <v>15</v>
      </c>
      <c r="AB29" s="85">
        <f t="shared" si="11"/>
        <v>0.06666666666666667</v>
      </c>
    </row>
    <row r="30" spans="1:28" ht="15">
      <c r="A30" s="7"/>
      <c r="B30" s="86" t="str">
        <f>'2015 Punkte (für HP)'!A28</f>
        <v>Stöckli </v>
      </c>
      <c r="C30" s="86" t="str">
        <f>'2015 Punkte (für HP)'!B28</f>
        <v>Michael</v>
      </c>
      <c r="D30" s="7">
        <f>IF('2015 Punkte (für HP)'!C28&lt;1,"",'2015 Punkte (für HP)'!C28)</f>
        <v>9</v>
      </c>
      <c r="E30" s="7"/>
      <c r="F30" s="7"/>
      <c r="G30" s="5">
        <f t="shared" si="0"/>
        <v>0</v>
      </c>
      <c r="H30" s="7">
        <f t="shared" si="7"/>
        <v>0</v>
      </c>
      <c r="I30" s="7">
        <f>IF('2015 Punkte (für HP)'!H28&lt;1,"",'2015 Punkte (für HP)'!H28)</f>
        <v>3</v>
      </c>
      <c r="J30" s="7"/>
      <c r="K30" s="7"/>
      <c r="L30" s="5">
        <f t="shared" si="1"/>
        <v>0</v>
      </c>
      <c r="M30" s="7">
        <f t="shared" si="8"/>
        <v>0</v>
      </c>
      <c r="N30" s="7">
        <f>IF('2015 Punkte (für HP)'!M28&lt;1,"",'2015 Punkte (für HP)'!M28)</f>
        <v>4</v>
      </c>
      <c r="O30" s="7"/>
      <c r="P30" s="7"/>
      <c r="Q30" s="5">
        <f t="shared" si="2"/>
        <v>0</v>
      </c>
      <c r="R30" s="7">
        <f t="shared" si="9"/>
        <v>0</v>
      </c>
      <c r="S30" s="7">
        <f>IF('2015 Punkte (für HP)'!R28&lt;1,"",'2015 Punkte (für HP)'!R28)</f>
      </c>
      <c r="T30" s="7"/>
      <c r="U30" s="7"/>
      <c r="V30" s="7">
        <f t="shared" si="3"/>
        <v>0</v>
      </c>
      <c r="W30" s="7">
        <f t="shared" si="10"/>
      </c>
      <c r="X30" s="2">
        <f t="shared" si="4"/>
        <v>0</v>
      </c>
      <c r="Y30" s="2">
        <f t="shared" si="5"/>
        <v>0</v>
      </c>
      <c r="Z30" s="7">
        <f t="shared" si="6"/>
        <v>0</v>
      </c>
      <c r="AA30" s="18">
        <f>'2015 Punkte (für HP)'!W28</f>
        <v>16</v>
      </c>
      <c r="AB30" s="85">
        <f t="shared" si="11"/>
        <v>0</v>
      </c>
    </row>
    <row r="31" spans="1:28" ht="15">
      <c r="A31" s="7"/>
      <c r="B31" s="86" t="str">
        <f>'2015 Punkte (für HP)'!A29</f>
        <v>Volpetti</v>
      </c>
      <c r="C31" s="86" t="str">
        <f>'2015 Punkte (für HP)'!B29</f>
        <v>Marco</v>
      </c>
      <c r="D31" s="7">
        <f>IF('2015 Punkte (für HP)'!C29&lt;1,"",'2015 Punkte (für HP)'!C29)</f>
        <v>12</v>
      </c>
      <c r="E31" s="7">
        <v>1</v>
      </c>
      <c r="F31" s="7"/>
      <c r="G31" s="5">
        <f t="shared" si="0"/>
        <v>1</v>
      </c>
      <c r="H31" s="7">
        <f t="shared" si="7"/>
        <v>0.08333333333333333</v>
      </c>
      <c r="I31" s="7">
        <f>IF('2015 Punkte (für HP)'!H29&lt;1,"",'2015 Punkte (für HP)'!H29)</f>
        <v>3</v>
      </c>
      <c r="J31" s="7"/>
      <c r="K31" s="7"/>
      <c r="L31" s="5">
        <f t="shared" si="1"/>
        <v>0</v>
      </c>
      <c r="M31" s="7">
        <f t="shared" si="8"/>
        <v>0</v>
      </c>
      <c r="N31" s="7">
        <f>IF('2015 Punkte (für HP)'!M29&lt;1,"",'2015 Punkte (für HP)'!M29)</f>
        <v>5</v>
      </c>
      <c r="O31" s="12"/>
      <c r="P31" s="12"/>
      <c r="Q31" s="5">
        <f t="shared" si="2"/>
        <v>0</v>
      </c>
      <c r="R31" s="7">
        <f t="shared" si="9"/>
        <v>0</v>
      </c>
      <c r="S31" s="7">
        <f>IF('2015 Punkte (für HP)'!R29&lt;1,"",'2015 Punkte (für HP)'!R29)</f>
      </c>
      <c r="T31" s="7"/>
      <c r="U31" s="7"/>
      <c r="V31" s="7">
        <f t="shared" si="3"/>
        <v>0</v>
      </c>
      <c r="W31" s="7">
        <f t="shared" si="10"/>
      </c>
      <c r="X31" s="2">
        <f t="shared" si="4"/>
        <v>1</v>
      </c>
      <c r="Y31" s="2">
        <f t="shared" si="5"/>
        <v>1</v>
      </c>
      <c r="Z31" s="7">
        <f t="shared" si="6"/>
        <v>0</v>
      </c>
      <c r="AA31" s="18">
        <f>'2015 Punkte (für HP)'!W29</f>
        <v>20</v>
      </c>
      <c r="AB31" s="85">
        <f t="shared" si="11"/>
        <v>0.05</v>
      </c>
    </row>
    <row r="32" spans="1:28" ht="15">
      <c r="A32" s="7"/>
      <c r="B32" s="86" t="str">
        <f>'2015 Punkte (für HP)'!A30</f>
        <v>Wagner</v>
      </c>
      <c r="C32" s="86" t="str">
        <f>'2015 Punkte (für HP)'!B30</f>
        <v>Valentino</v>
      </c>
      <c r="D32" s="7">
        <f>IF('2015 Punkte (für HP)'!C30&lt;1,"",'2015 Punkte (für HP)'!C30)</f>
        <v>11</v>
      </c>
      <c r="E32" s="7"/>
      <c r="F32" s="7"/>
      <c r="G32" s="5">
        <f t="shared" si="0"/>
        <v>0</v>
      </c>
      <c r="H32" s="7">
        <f t="shared" si="7"/>
        <v>0</v>
      </c>
      <c r="I32" s="7">
        <f>IF('2015 Punkte (für HP)'!H30&lt;1,"",'2015 Punkte (für HP)'!H30)</f>
        <v>3</v>
      </c>
      <c r="J32" s="7"/>
      <c r="K32" s="7"/>
      <c r="L32" s="5">
        <f t="shared" si="1"/>
        <v>0</v>
      </c>
      <c r="M32" s="7">
        <f t="shared" si="8"/>
        <v>0</v>
      </c>
      <c r="N32" s="7">
        <f>IF('2015 Punkte (für HP)'!M30&lt;1,"",'2015 Punkte (für HP)'!M30)</f>
        <v>6</v>
      </c>
      <c r="O32" s="7"/>
      <c r="P32" s="7"/>
      <c r="Q32" s="5">
        <f t="shared" si="2"/>
        <v>0</v>
      </c>
      <c r="R32" s="7">
        <f t="shared" si="9"/>
        <v>0</v>
      </c>
      <c r="S32" s="7">
        <f>IF('2015 Punkte (für HP)'!R30&lt;1,"",'2015 Punkte (für HP)'!R30)</f>
      </c>
      <c r="T32" s="7"/>
      <c r="U32" s="7"/>
      <c r="V32" s="7">
        <f t="shared" si="3"/>
        <v>0</v>
      </c>
      <c r="W32" s="7">
        <f t="shared" si="10"/>
      </c>
      <c r="X32" s="2">
        <f t="shared" si="4"/>
        <v>0</v>
      </c>
      <c r="Y32" s="2">
        <f t="shared" si="5"/>
        <v>0</v>
      </c>
      <c r="Z32" s="7">
        <f t="shared" si="6"/>
        <v>0</v>
      </c>
      <c r="AA32" s="18">
        <f>'2015 Punkte (für HP)'!W30</f>
        <v>20</v>
      </c>
      <c r="AB32" s="85">
        <f t="shared" si="11"/>
        <v>0</v>
      </c>
    </row>
    <row r="33" spans="1:28" ht="15">
      <c r="A33" s="7"/>
      <c r="B33" s="86" t="str">
        <f>'2015 Punkte (für HP)'!A31</f>
        <v>Zünd</v>
      </c>
      <c r="C33" s="86" t="str">
        <f>'2015 Punkte (für HP)'!B31</f>
        <v>Andreas</v>
      </c>
      <c r="D33" s="7">
        <f>IF('2015 Punkte (für HP)'!C31&lt;1,"",'2015 Punkte (für HP)'!C31)</f>
      </c>
      <c r="E33" s="7"/>
      <c r="F33" s="7"/>
      <c r="G33" s="5">
        <f>SUM(E33:F33)</f>
        <v>0</v>
      </c>
      <c r="H33" s="7">
        <f t="shared" si="7"/>
      </c>
      <c r="I33" s="7">
        <f>IF('2015 Punkte (für HP)'!H31&lt;1,"",'2015 Punkte (für HP)'!H31)</f>
      </c>
      <c r="J33" s="7"/>
      <c r="K33" s="7"/>
      <c r="L33" s="5">
        <f>K33+J33</f>
        <v>0</v>
      </c>
      <c r="M33" s="7">
        <f t="shared" si="8"/>
      </c>
      <c r="N33" s="7">
        <f>IF('2015 Punkte (für HP)'!M31&lt;1,"",'2015 Punkte (für HP)'!M31)</f>
      </c>
      <c r="O33" s="7"/>
      <c r="P33" s="7"/>
      <c r="Q33" s="5">
        <f>P33+O33</f>
        <v>0</v>
      </c>
      <c r="R33" s="7">
        <f t="shared" si="9"/>
      </c>
      <c r="S33" s="7">
        <f>IF('2015 Punkte (für HP)'!R31&lt;1,"",'2015 Punkte (für HP)'!R31)</f>
      </c>
      <c r="T33" s="7"/>
      <c r="U33" s="7"/>
      <c r="V33" s="7">
        <f>U33+T33</f>
        <v>0</v>
      </c>
      <c r="W33" s="7">
        <f t="shared" si="10"/>
      </c>
      <c r="X33" s="2">
        <f>Q33+L33+G33+V33</f>
        <v>0</v>
      </c>
      <c r="Y33" s="2">
        <f aca="true" t="shared" si="12" ref="Y33:Z35">O33+J33+E33+T33</f>
        <v>0</v>
      </c>
      <c r="Z33" s="7">
        <f t="shared" si="12"/>
        <v>0</v>
      </c>
      <c r="AA33" s="18">
        <f>'2015 Punkte (für HP)'!W31</f>
        <v>0</v>
      </c>
      <c r="AB33" s="85">
        <f t="shared" si="11"/>
      </c>
    </row>
    <row r="34" spans="1:28" ht="15">
      <c r="A34" s="7"/>
      <c r="B34" s="86" t="str">
        <f>'2015 Punkte (für HP)'!A32</f>
        <v>Krapf</v>
      </c>
      <c r="C34" s="86" t="str">
        <f>'2015 Punkte (für HP)'!B32</f>
        <v>Robin</v>
      </c>
      <c r="D34" s="7">
        <f>IF('2015 Punkte (für HP)'!C32&lt;1,"",'2015 Punkte (für HP)'!C32)</f>
      </c>
      <c r="E34" s="7"/>
      <c r="F34" s="7"/>
      <c r="G34" s="5">
        <f>SUM(E34:F34)</f>
        <v>0</v>
      </c>
      <c r="H34" s="7">
        <f t="shared" si="7"/>
      </c>
      <c r="I34" s="7">
        <f>IF('2015 Punkte (für HP)'!H32&lt;1,"",'2015 Punkte (für HP)'!H32)</f>
      </c>
      <c r="J34" s="7"/>
      <c r="K34" s="7"/>
      <c r="L34" s="5">
        <f>K34+J34</f>
        <v>0</v>
      </c>
      <c r="M34" s="7">
        <f t="shared" si="8"/>
      </c>
      <c r="N34" s="7">
        <f>IF('2015 Punkte (für HP)'!M32&lt;1,"",'2015 Punkte (für HP)'!M32)</f>
        <v>1</v>
      </c>
      <c r="O34" s="7"/>
      <c r="P34" s="7"/>
      <c r="Q34" s="5">
        <f>P34+O34</f>
        <v>0</v>
      </c>
      <c r="R34" s="7">
        <f t="shared" si="9"/>
        <v>0</v>
      </c>
      <c r="S34" s="7">
        <f>IF('2015 Punkte (für HP)'!R32&lt;1,"",'2015 Punkte (für HP)'!R32)</f>
      </c>
      <c r="T34" s="7"/>
      <c r="U34" s="7"/>
      <c r="V34" s="7">
        <f>U34+T34</f>
        <v>0</v>
      </c>
      <c r="W34" s="7">
        <f t="shared" si="10"/>
      </c>
      <c r="X34" s="2">
        <f>Q34+L34+G34+V34</f>
        <v>0</v>
      </c>
      <c r="Y34" s="2">
        <f t="shared" si="12"/>
        <v>0</v>
      </c>
      <c r="Z34" s="7">
        <f t="shared" si="12"/>
        <v>0</v>
      </c>
      <c r="AA34" s="18">
        <f>'2015 Punkte (für HP)'!W32</f>
        <v>1</v>
      </c>
      <c r="AB34" s="85">
        <f t="shared" si="11"/>
        <v>0</v>
      </c>
    </row>
    <row r="35" spans="1:28" ht="15">
      <c r="A35" s="7"/>
      <c r="B35" s="86">
        <f>'2015 Punkte (für HP)'!A33</f>
        <v>0</v>
      </c>
      <c r="C35" s="86">
        <f>'2015 Punkte (für HP)'!B33</f>
        <v>0</v>
      </c>
      <c r="D35" s="7">
        <f>IF('2015 Punkte (für HP)'!C33&lt;1,"",'2015 Punkte (für HP)'!C33)</f>
      </c>
      <c r="E35" s="7"/>
      <c r="F35" s="7"/>
      <c r="G35" s="5">
        <f>SUM(E35:F35)</f>
        <v>0</v>
      </c>
      <c r="H35" s="7">
        <f t="shared" si="7"/>
      </c>
      <c r="I35" s="7">
        <f>IF('2015 Punkte (für HP)'!H33&lt;1,"",'2015 Punkte (für HP)'!H33)</f>
      </c>
      <c r="J35" s="7"/>
      <c r="K35" s="7"/>
      <c r="L35" s="5">
        <f>K35+J35</f>
        <v>0</v>
      </c>
      <c r="M35" s="7">
        <f t="shared" si="8"/>
      </c>
      <c r="N35" s="7">
        <f>IF('2015 Punkte (für HP)'!M33&lt;1,"",'2015 Punkte (für HP)'!M33)</f>
      </c>
      <c r="O35" s="12"/>
      <c r="P35" s="12"/>
      <c r="Q35" s="5">
        <f>P35+O35</f>
        <v>0</v>
      </c>
      <c r="R35" s="7">
        <f t="shared" si="9"/>
      </c>
      <c r="S35" s="7">
        <f>IF('2015 Punkte (für HP)'!R33&lt;1,"",'2015 Punkte (für HP)'!R33)</f>
      </c>
      <c r="T35" s="7"/>
      <c r="U35" s="7"/>
      <c r="V35" s="7">
        <f>U35+T35</f>
        <v>0</v>
      </c>
      <c r="W35" s="7">
        <f t="shared" si="10"/>
      </c>
      <c r="X35" s="2">
        <f>Q35+L35+G35+V35</f>
        <v>0</v>
      </c>
      <c r="Y35" s="2">
        <f t="shared" si="12"/>
        <v>0</v>
      </c>
      <c r="Z35" s="7">
        <f t="shared" si="12"/>
        <v>0</v>
      </c>
      <c r="AA35" s="18">
        <f>'2015 Punkte (für HP)'!W33</f>
        <v>0</v>
      </c>
      <c r="AB35" s="85">
        <f t="shared" si="11"/>
      </c>
    </row>
    <row r="36" spans="1:28" ht="15">
      <c r="A36" s="12"/>
      <c r="B36" s="86"/>
      <c r="C36" s="86"/>
      <c r="D36" s="7"/>
      <c r="E36" s="7"/>
      <c r="F36" s="7"/>
      <c r="G36" s="5"/>
      <c r="H36" s="7"/>
      <c r="I36" s="7"/>
      <c r="J36" s="7"/>
      <c r="K36" s="7"/>
      <c r="L36" s="5"/>
      <c r="M36" s="7"/>
      <c r="N36" s="7"/>
      <c r="O36" s="12"/>
      <c r="P36" s="12"/>
      <c r="Q36" s="5"/>
      <c r="R36" s="7"/>
      <c r="S36" s="7"/>
      <c r="T36" s="7"/>
      <c r="U36" s="7"/>
      <c r="V36" s="7"/>
      <c r="W36" s="7"/>
      <c r="X36" s="2"/>
      <c r="Y36" s="2"/>
      <c r="Z36" s="7"/>
      <c r="AA36" s="18"/>
      <c r="AB36" s="85"/>
    </row>
    <row r="37" spans="2:28" ht="15">
      <c r="B37" s="87"/>
      <c r="C37" s="87"/>
      <c r="D37" s="88"/>
      <c r="E37" s="88"/>
      <c r="F37" s="88"/>
      <c r="G37" s="89"/>
      <c r="H37" s="88"/>
      <c r="I37" s="88"/>
      <c r="J37" s="88"/>
      <c r="K37" s="88"/>
      <c r="L37" s="89"/>
      <c r="M37" s="88"/>
      <c r="N37" s="88"/>
      <c r="O37" s="90"/>
      <c r="P37" s="90"/>
      <c r="Q37" s="89"/>
      <c r="R37" s="88"/>
      <c r="S37" s="88"/>
      <c r="T37" s="88"/>
      <c r="U37" s="88"/>
      <c r="V37" s="88"/>
      <c r="W37" s="88"/>
      <c r="X37" s="19"/>
      <c r="Y37" s="19"/>
      <c r="Z37" s="88"/>
      <c r="AA37" s="18"/>
      <c r="AB37" s="85"/>
    </row>
    <row r="38" spans="2:24" ht="15">
      <c r="B38" s="12"/>
      <c r="C38" s="12"/>
      <c r="D38" s="12"/>
      <c r="E38" s="12"/>
      <c r="F38" s="12"/>
      <c r="G38" s="6"/>
      <c r="H38" s="7"/>
      <c r="I38" s="12"/>
      <c r="J38" s="12"/>
      <c r="K38" s="12"/>
      <c r="L38" s="5"/>
      <c r="M38" s="7"/>
      <c r="N38" s="12"/>
      <c r="O38" s="12"/>
      <c r="P38" s="12"/>
      <c r="Q38" s="5"/>
      <c r="R38" s="7"/>
      <c r="S38" s="2"/>
      <c r="T38" s="2"/>
      <c r="U38" s="7"/>
      <c r="V38" s="18"/>
      <c r="W38" s="79"/>
      <c r="X38" s="2"/>
    </row>
    <row r="39" spans="19:23" ht="15">
      <c r="S39" s="2"/>
      <c r="T39" s="2"/>
      <c r="U39" s="7"/>
      <c r="V39" s="18"/>
      <c r="W39" s="79"/>
    </row>
  </sheetData>
  <sheetProtection/>
  <mergeCells count="5">
    <mergeCell ref="D2:H2"/>
    <mergeCell ref="S2:W2"/>
    <mergeCell ref="X2:AB2"/>
    <mergeCell ref="N2:R2"/>
    <mergeCell ref="I2:M2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C38"/>
  <sheetViews>
    <sheetView zoomScalePageLayoutView="0" workbookViewId="0" topLeftCell="A1">
      <selection activeCell="E22" sqref="E22"/>
    </sheetView>
  </sheetViews>
  <sheetFormatPr defaultColWidth="11.5546875" defaultRowHeight="15"/>
  <cols>
    <col min="1" max="1" width="11.88671875" style="0" customWidth="1"/>
    <col min="2" max="2" width="12.6640625" style="0" customWidth="1"/>
    <col min="3" max="3" width="5.6640625" style="0" customWidth="1"/>
    <col min="4" max="4" width="4.6640625" style="0" customWidth="1"/>
    <col min="5" max="5" width="4.88671875" style="0" customWidth="1"/>
    <col min="6" max="6" width="4.6640625" style="0" customWidth="1"/>
    <col min="7" max="7" width="7.4453125" style="0" customWidth="1"/>
    <col min="8" max="8" width="5.4453125" style="0" customWidth="1"/>
    <col min="9" max="10" width="5.3359375" style="0" customWidth="1"/>
    <col min="11" max="11" width="5.6640625" style="0" customWidth="1"/>
    <col min="12" max="12" width="6.6640625" style="17" bestFit="1" customWidth="1"/>
    <col min="13" max="13" width="5.6640625" style="0" customWidth="1"/>
    <col min="14" max="14" width="5.5546875" style="0" customWidth="1"/>
    <col min="15" max="15" width="5.4453125" style="0" customWidth="1"/>
    <col min="16" max="16" width="4.99609375" style="0" customWidth="1"/>
    <col min="17" max="22" width="6.3359375" style="17" customWidth="1"/>
    <col min="23" max="23" width="5.99609375" style="0" bestFit="1" customWidth="1"/>
    <col min="24" max="24" width="4.6640625" style="0" bestFit="1" customWidth="1"/>
    <col min="25" max="25" width="5.99609375" style="0" bestFit="1" customWidth="1"/>
    <col min="26" max="26" width="5.10546875" style="0" bestFit="1" customWidth="1"/>
    <col min="27" max="27" width="6.6640625" style="0" bestFit="1" customWidth="1"/>
  </cols>
  <sheetData>
    <row r="1" spans="1:27" ht="11.25" customHeight="1">
      <c r="A1" s="28"/>
      <c r="B1" s="28"/>
      <c r="C1" s="99" t="s">
        <v>9</v>
      </c>
      <c r="D1" s="99"/>
      <c r="E1" s="99"/>
      <c r="F1" s="99"/>
      <c r="G1" s="99"/>
      <c r="H1" s="100" t="s">
        <v>10</v>
      </c>
      <c r="I1" s="100"/>
      <c r="J1" s="100"/>
      <c r="K1" s="100"/>
      <c r="L1" s="100"/>
      <c r="M1" s="101" t="s">
        <v>11</v>
      </c>
      <c r="N1" s="101"/>
      <c r="O1" s="101"/>
      <c r="P1" s="101"/>
      <c r="Q1" s="101"/>
      <c r="R1" s="102" t="s">
        <v>61</v>
      </c>
      <c r="S1" s="102"/>
      <c r="T1" s="102"/>
      <c r="U1" s="102"/>
      <c r="V1" s="102"/>
      <c r="W1" s="103" t="s">
        <v>5</v>
      </c>
      <c r="X1" s="103"/>
      <c r="Y1" s="103"/>
      <c r="Z1" s="103"/>
      <c r="AA1" s="103"/>
    </row>
    <row r="2" spans="1:27" ht="14.25" customHeight="1">
      <c r="A2" s="22" t="s">
        <v>2</v>
      </c>
      <c r="B2" s="22" t="s">
        <v>15</v>
      </c>
      <c r="C2" s="23" t="s">
        <v>8</v>
      </c>
      <c r="D2" s="23" t="s">
        <v>3</v>
      </c>
      <c r="E2" s="23" t="s">
        <v>4</v>
      </c>
      <c r="F2" s="23" t="s">
        <v>5</v>
      </c>
      <c r="G2" s="23" t="s">
        <v>6</v>
      </c>
      <c r="H2" s="24" t="s">
        <v>8</v>
      </c>
      <c r="I2" s="24" t="s">
        <v>3</v>
      </c>
      <c r="J2" s="24" t="s">
        <v>4</v>
      </c>
      <c r="K2" s="24" t="s">
        <v>5</v>
      </c>
      <c r="L2" s="24" t="s">
        <v>6</v>
      </c>
      <c r="M2" s="25" t="s">
        <v>8</v>
      </c>
      <c r="N2" s="25" t="s">
        <v>3</v>
      </c>
      <c r="O2" s="25" t="s">
        <v>4</v>
      </c>
      <c r="P2" s="25" t="s">
        <v>5</v>
      </c>
      <c r="Q2" s="25" t="s">
        <v>6</v>
      </c>
      <c r="R2" s="57" t="s">
        <v>8</v>
      </c>
      <c r="S2" s="57" t="s">
        <v>3</v>
      </c>
      <c r="T2" s="57" t="s">
        <v>4</v>
      </c>
      <c r="U2" s="57" t="s">
        <v>5</v>
      </c>
      <c r="V2" s="57" t="s">
        <v>6</v>
      </c>
      <c r="W2" s="30" t="s">
        <v>8</v>
      </c>
      <c r="X2" s="30" t="s">
        <v>3</v>
      </c>
      <c r="Y2" s="30" t="s">
        <v>4</v>
      </c>
      <c r="Z2" s="30" t="s">
        <v>5</v>
      </c>
      <c r="AA2" s="30" t="s">
        <v>6</v>
      </c>
    </row>
    <row r="3" spans="1:22" ht="9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7"/>
      <c r="L3" s="26"/>
      <c r="M3" s="27"/>
      <c r="N3" s="26"/>
      <c r="O3" s="26"/>
      <c r="P3" s="26"/>
      <c r="Q3" s="26"/>
      <c r="R3" s="26"/>
      <c r="S3" s="26"/>
      <c r="T3" s="26"/>
      <c r="U3" s="26"/>
      <c r="V3" s="26"/>
    </row>
    <row r="4" spans="1:27" ht="15">
      <c r="A4" s="32" t="s">
        <v>16</v>
      </c>
      <c r="B4" s="32" t="s">
        <v>17</v>
      </c>
      <c r="C4" s="34">
        <v>3</v>
      </c>
      <c r="D4" s="34"/>
      <c r="E4" s="34"/>
      <c r="F4" s="35">
        <f aca="true" t="shared" si="0" ref="F4:F30">SUM(D4:E4)</f>
        <v>0</v>
      </c>
      <c r="G4" s="36" t="str">
        <f aca="true" t="shared" si="1" ref="G4:G30">IF(F4&lt;1,"0",F4/C4)</f>
        <v>0</v>
      </c>
      <c r="H4" s="34">
        <v>1</v>
      </c>
      <c r="I4" s="34"/>
      <c r="J4" s="34"/>
      <c r="K4" s="37">
        <f aca="true" t="shared" si="2" ref="K4:K30">J4+I4</f>
        <v>0</v>
      </c>
      <c r="L4" s="36" t="str">
        <f aca="true" t="shared" si="3" ref="L4:L30">IF(K4&lt;1,"0",K4/H4)</f>
        <v>0</v>
      </c>
      <c r="M4" s="37">
        <v>2</v>
      </c>
      <c r="N4" s="34"/>
      <c r="O4" s="34"/>
      <c r="P4" s="37">
        <f aca="true" t="shared" si="4" ref="P4:P30">O4+N4</f>
        <v>0</v>
      </c>
      <c r="Q4" s="36" t="str">
        <f aca="true" t="shared" si="5" ref="Q4:Q30">IF(P4&lt;1,"0",P4/M4)</f>
        <v>0</v>
      </c>
      <c r="R4" s="58">
        <v>4</v>
      </c>
      <c r="S4" s="58"/>
      <c r="T4" s="58"/>
      <c r="U4" s="58">
        <f>T4+S4</f>
        <v>0</v>
      </c>
      <c r="V4" s="36" t="str">
        <f>IF(U4&lt;1,"0",U4/R4)</f>
        <v>0</v>
      </c>
      <c r="W4" s="38">
        <f>SUM(M4,H4,C4,R4)</f>
        <v>10</v>
      </c>
      <c r="X4" s="38">
        <f aca="true" t="shared" si="6" ref="X4:X30">SUM(N4,I4,D4)</f>
        <v>0</v>
      </c>
      <c r="Y4" s="38">
        <f aca="true" t="shared" si="7" ref="Y4:Y30">SUM(O4,J4,E4)</f>
        <v>0</v>
      </c>
      <c r="Z4" s="39">
        <f>SUM(P4,K4,F4,U4)</f>
        <v>0</v>
      </c>
      <c r="AA4" s="40" t="str">
        <f aca="true" t="shared" si="8" ref="AA4:AA30">IF(Z4&lt;1,"0",Z4/W4)</f>
        <v>0</v>
      </c>
    </row>
    <row r="5" spans="1:27" ht="15">
      <c r="A5" s="33" t="s">
        <v>18</v>
      </c>
      <c r="B5" s="33" t="s">
        <v>19</v>
      </c>
      <c r="C5" s="41"/>
      <c r="D5" s="41"/>
      <c r="E5" s="41"/>
      <c r="F5" s="42">
        <f t="shared" si="0"/>
        <v>0</v>
      </c>
      <c r="G5" s="43" t="str">
        <f t="shared" si="1"/>
        <v>0</v>
      </c>
      <c r="H5" s="41">
        <v>1</v>
      </c>
      <c r="I5" s="41"/>
      <c r="J5" s="41"/>
      <c r="K5" s="44">
        <f t="shared" si="2"/>
        <v>0</v>
      </c>
      <c r="L5" s="43" t="str">
        <f t="shared" si="3"/>
        <v>0</v>
      </c>
      <c r="M5" s="44">
        <v>2</v>
      </c>
      <c r="N5" s="41"/>
      <c r="O5" s="41"/>
      <c r="P5" s="44">
        <f t="shared" si="4"/>
        <v>0</v>
      </c>
      <c r="Q5" s="43" t="str">
        <f t="shared" si="5"/>
        <v>0</v>
      </c>
      <c r="R5" s="59">
        <v>4</v>
      </c>
      <c r="S5" s="59"/>
      <c r="T5" s="59">
        <v>1</v>
      </c>
      <c r="U5" s="63">
        <f aca="true" t="shared" si="9" ref="U5:U37">T5+S5</f>
        <v>1</v>
      </c>
      <c r="V5" s="61">
        <f aca="true" t="shared" si="10" ref="V5:V37">IF(U5&lt;1,"0",U5/R5)</f>
        <v>0.25</v>
      </c>
      <c r="W5" s="62">
        <f aca="true" t="shared" si="11" ref="W5:W37">SUM(M5,H5,C5,R5)</f>
        <v>7</v>
      </c>
      <c r="X5" s="45">
        <f t="shared" si="6"/>
        <v>0</v>
      </c>
      <c r="Y5" s="45">
        <f t="shared" si="7"/>
        <v>0</v>
      </c>
      <c r="Z5" s="64">
        <f aca="true" t="shared" si="12" ref="Z5:Z37">SUM(P5,K5,F5,U5)</f>
        <v>1</v>
      </c>
      <c r="AA5" s="46">
        <f t="shared" si="8"/>
        <v>0.14285714285714285</v>
      </c>
    </row>
    <row r="6" spans="1:27" ht="15">
      <c r="A6" s="32" t="s">
        <v>22</v>
      </c>
      <c r="B6" s="32" t="s">
        <v>23</v>
      </c>
      <c r="C6" s="34">
        <v>11</v>
      </c>
      <c r="D6" s="34">
        <v>4</v>
      </c>
      <c r="E6" s="34">
        <v>4</v>
      </c>
      <c r="F6" s="35">
        <f t="shared" si="0"/>
        <v>8</v>
      </c>
      <c r="G6" s="36">
        <f t="shared" si="1"/>
        <v>0.7272727272727273</v>
      </c>
      <c r="H6" s="34">
        <v>1</v>
      </c>
      <c r="I6" s="34"/>
      <c r="J6" s="34"/>
      <c r="K6" s="37">
        <f t="shared" si="2"/>
        <v>0</v>
      </c>
      <c r="L6" s="36" t="str">
        <f t="shared" si="3"/>
        <v>0</v>
      </c>
      <c r="M6" s="37">
        <v>3</v>
      </c>
      <c r="N6" s="34"/>
      <c r="O6" s="34"/>
      <c r="P6" s="37">
        <f t="shared" si="4"/>
        <v>0</v>
      </c>
      <c r="Q6" s="36" t="str">
        <f t="shared" si="5"/>
        <v>0</v>
      </c>
      <c r="R6" s="58">
        <v>4</v>
      </c>
      <c r="S6" s="58"/>
      <c r="T6" s="58"/>
      <c r="U6" s="58">
        <f t="shared" si="9"/>
        <v>0</v>
      </c>
      <c r="V6" s="36" t="str">
        <f t="shared" si="10"/>
        <v>0</v>
      </c>
      <c r="W6" s="38">
        <f t="shared" si="11"/>
        <v>19</v>
      </c>
      <c r="X6" s="38">
        <f t="shared" si="6"/>
        <v>4</v>
      </c>
      <c r="Y6" s="38">
        <f t="shared" si="7"/>
        <v>4</v>
      </c>
      <c r="Z6" s="39">
        <f t="shared" si="12"/>
        <v>8</v>
      </c>
      <c r="AA6" s="40">
        <f t="shared" si="8"/>
        <v>0.42105263157894735</v>
      </c>
    </row>
    <row r="7" spans="1:27" ht="15">
      <c r="A7" s="33" t="s">
        <v>22</v>
      </c>
      <c r="B7" s="33" t="s">
        <v>24</v>
      </c>
      <c r="C7" s="41">
        <v>7</v>
      </c>
      <c r="D7" s="41">
        <v>1</v>
      </c>
      <c r="E7" s="41">
        <v>1</v>
      </c>
      <c r="F7" s="42">
        <f t="shared" si="0"/>
        <v>2</v>
      </c>
      <c r="G7" s="43">
        <f t="shared" si="1"/>
        <v>0.2857142857142857</v>
      </c>
      <c r="H7" s="41"/>
      <c r="I7" s="41"/>
      <c r="J7" s="41"/>
      <c r="K7" s="44">
        <f t="shared" si="2"/>
        <v>0</v>
      </c>
      <c r="L7" s="43" t="str">
        <f t="shared" si="3"/>
        <v>0</v>
      </c>
      <c r="M7" s="44"/>
      <c r="N7" s="41"/>
      <c r="O7" s="41"/>
      <c r="P7" s="44">
        <f t="shared" si="4"/>
        <v>0</v>
      </c>
      <c r="Q7" s="43" t="str">
        <f t="shared" si="5"/>
        <v>0</v>
      </c>
      <c r="R7" s="59"/>
      <c r="S7" s="59"/>
      <c r="T7" s="59"/>
      <c r="U7" s="63">
        <f t="shared" si="9"/>
        <v>0</v>
      </c>
      <c r="V7" s="61" t="str">
        <f t="shared" si="10"/>
        <v>0</v>
      </c>
      <c r="W7" s="62">
        <f t="shared" si="11"/>
        <v>7</v>
      </c>
      <c r="X7" s="45">
        <f t="shared" si="6"/>
        <v>1</v>
      </c>
      <c r="Y7" s="45">
        <f t="shared" si="7"/>
        <v>1</v>
      </c>
      <c r="Z7" s="64">
        <f t="shared" si="12"/>
        <v>2</v>
      </c>
      <c r="AA7" s="46">
        <f t="shared" si="8"/>
        <v>0.2857142857142857</v>
      </c>
    </row>
    <row r="8" spans="1:27" ht="15">
      <c r="A8" s="32" t="s">
        <v>20</v>
      </c>
      <c r="B8" s="32" t="s">
        <v>21</v>
      </c>
      <c r="C8" s="47">
        <v>9</v>
      </c>
      <c r="D8" s="47">
        <v>1</v>
      </c>
      <c r="E8" s="47">
        <v>2</v>
      </c>
      <c r="F8" s="48">
        <f t="shared" si="0"/>
        <v>3</v>
      </c>
      <c r="G8" s="49">
        <f t="shared" si="1"/>
        <v>0.3333333333333333</v>
      </c>
      <c r="H8" s="47">
        <v>1</v>
      </c>
      <c r="I8" s="47"/>
      <c r="J8" s="47"/>
      <c r="K8" s="50">
        <f t="shared" si="2"/>
        <v>0</v>
      </c>
      <c r="L8" s="49" t="str">
        <f t="shared" si="3"/>
        <v>0</v>
      </c>
      <c r="M8" s="50">
        <v>1</v>
      </c>
      <c r="N8" s="47"/>
      <c r="O8" s="47"/>
      <c r="P8" s="50">
        <f t="shared" si="4"/>
        <v>0</v>
      </c>
      <c r="Q8" s="49" t="str">
        <f t="shared" si="5"/>
        <v>0</v>
      </c>
      <c r="R8" s="60">
        <v>4</v>
      </c>
      <c r="S8" s="60"/>
      <c r="T8" s="60">
        <v>1</v>
      </c>
      <c r="U8" s="58">
        <f t="shared" si="9"/>
        <v>1</v>
      </c>
      <c r="V8" s="36">
        <f t="shared" si="10"/>
        <v>0.25</v>
      </c>
      <c r="W8" s="51">
        <f t="shared" si="11"/>
        <v>15</v>
      </c>
      <c r="X8" s="51">
        <f t="shared" si="6"/>
        <v>1</v>
      </c>
      <c r="Y8" s="51">
        <f t="shared" si="7"/>
        <v>2</v>
      </c>
      <c r="Z8" s="39">
        <f t="shared" si="12"/>
        <v>4</v>
      </c>
      <c r="AA8" s="52">
        <f t="shared" si="8"/>
        <v>0.26666666666666666</v>
      </c>
    </row>
    <row r="9" spans="1:27" ht="15">
      <c r="A9" s="33" t="s">
        <v>25</v>
      </c>
      <c r="B9" s="33" t="s">
        <v>26</v>
      </c>
      <c r="C9" s="41">
        <v>12</v>
      </c>
      <c r="D9" s="41">
        <v>4</v>
      </c>
      <c r="E9" s="41"/>
      <c r="F9" s="42">
        <f t="shared" si="0"/>
        <v>4</v>
      </c>
      <c r="G9" s="43">
        <f t="shared" si="1"/>
        <v>0.3333333333333333</v>
      </c>
      <c r="H9" s="41">
        <v>1</v>
      </c>
      <c r="I9" s="41"/>
      <c r="J9" s="41"/>
      <c r="K9" s="44">
        <f t="shared" si="2"/>
        <v>0</v>
      </c>
      <c r="L9" s="43" t="str">
        <f t="shared" si="3"/>
        <v>0</v>
      </c>
      <c r="M9" s="44">
        <v>3</v>
      </c>
      <c r="N9" s="41"/>
      <c r="O9" s="41"/>
      <c r="P9" s="44">
        <f t="shared" si="4"/>
        <v>0</v>
      </c>
      <c r="Q9" s="43" t="str">
        <f t="shared" si="5"/>
        <v>0</v>
      </c>
      <c r="R9" s="59">
        <v>4</v>
      </c>
      <c r="S9" s="59">
        <v>1</v>
      </c>
      <c r="T9" s="59"/>
      <c r="U9" s="63">
        <f t="shared" si="9"/>
        <v>1</v>
      </c>
      <c r="V9" s="61">
        <f t="shared" si="10"/>
        <v>0.25</v>
      </c>
      <c r="W9" s="62">
        <f t="shared" si="11"/>
        <v>20</v>
      </c>
      <c r="X9" s="45">
        <f t="shared" si="6"/>
        <v>4</v>
      </c>
      <c r="Y9" s="45">
        <f t="shared" si="7"/>
        <v>0</v>
      </c>
      <c r="Z9" s="64">
        <f t="shared" si="12"/>
        <v>5</v>
      </c>
      <c r="AA9" s="46">
        <f t="shared" si="8"/>
        <v>0.25</v>
      </c>
    </row>
    <row r="10" spans="1:27" ht="15">
      <c r="A10" s="32" t="s">
        <v>27</v>
      </c>
      <c r="B10" s="32" t="s">
        <v>28</v>
      </c>
      <c r="C10" s="34"/>
      <c r="D10" s="34"/>
      <c r="E10" s="34"/>
      <c r="F10" s="35">
        <f t="shared" si="0"/>
        <v>0</v>
      </c>
      <c r="G10" s="36" t="str">
        <f t="shared" si="1"/>
        <v>0</v>
      </c>
      <c r="H10" s="34"/>
      <c r="I10" s="34"/>
      <c r="J10" s="34"/>
      <c r="K10" s="37">
        <f t="shared" si="2"/>
        <v>0</v>
      </c>
      <c r="L10" s="36" t="str">
        <f t="shared" si="3"/>
        <v>0</v>
      </c>
      <c r="M10" s="37"/>
      <c r="N10" s="34"/>
      <c r="O10" s="34"/>
      <c r="P10" s="37">
        <f t="shared" si="4"/>
        <v>0</v>
      </c>
      <c r="Q10" s="36" t="str">
        <f t="shared" si="5"/>
        <v>0</v>
      </c>
      <c r="R10" s="58"/>
      <c r="S10" s="58"/>
      <c r="T10" s="58"/>
      <c r="U10" s="58">
        <f t="shared" si="9"/>
        <v>0</v>
      </c>
      <c r="V10" s="36" t="str">
        <f t="shared" si="10"/>
        <v>0</v>
      </c>
      <c r="W10" s="38">
        <f t="shared" si="11"/>
        <v>0</v>
      </c>
      <c r="X10" s="38">
        <f t="shared" si="6"/>
        <v>0</v>
      </c>
      <c r="Y10" s="38">
        <f t="shared" si="7"/>
        <v>0</v>
      </c>
      <c r="Z10" s="39">
        <f t="shared" si="12"/>
        <v>0</v>
      </c>
      <c r="AA10" s="40" t="str">
        <f t="shared" si="8"/>
        <v>0</v>
      </c>
    </row>
    <row r="11" spans="1:27" ht="15">
      <c r="A11" s="72" t="s">
        <v>62</v>
      </c>
      <c r="B11" s="72" t="s">
        <v>63</v>
      </c>
      <c r="C11" s="41">
        <v>1</v>
      </c>
      <c r="D11" s="41"/>
      <c r="E11" s="41">
        <v>1</v>
      </c>
      <c r="F11" s="42">
        <f>SUM(D11:E11)</f>
        <v>1</v>
      </c>
      <c r="G11" s="43">
        <f>IF(F11&lt;1,"0",F11/C11)</f>
        <v>1</v>
      </c>
      <c r="H11" s="41"/>
      <c r="I11" s="41"/>
      <c r="J11" s="41"/>
      <c r="K11" s="44">
        <f>J11+I11</f>
        <v>0</v>
      </c>
      <c r="L11" s="43" t="str">
        <f>IF(K11&lt;1,"0",K11/H11)</f>
        <v>0</v>
      </c>
      <c r="M11" s="44"/>
      <c r="N11" s="41"/>
      <c r="O11" s="41"/>
      <c r="P11" s="44">
        <f>O11+N11</f>
        <v>0</v>
      </c>
      <c r="Q11" s="43" t="str">
        <f>IF(P11&lt;1,"0",P11/M11)</f>
        <v>0</v>
      </c>
      <c r="R11" s="59"/>
      <c r="S11" s="59"/>
      <c r="T11" s="59"/>
      <c r="U11" s="63">
        <f>T11+S11</f>
        <v>0</v>
      </c>
      <c r="V11" s="61" t="str">
        <f>IF(U11&lt;1,"0",U11/R11)</f>
        <v>0</v>
      </c>
      <c r="W11" s="62">
        <f>SUM(M11,H11,C11,R11)</f>
        <v>1</v>
      </c>
      <c r="X11" s="45">
        <f>SUM(N11,I11,D11)</f>
        <v>0</v>
      </c>
      <c r="Y11" s="45">
        <f>SUM(O11,J11,E11)</f>
        <v>1</v>
      </c>
      <c r="Z11" s="64">
        <f>SUM(P11,K11,F11,U11)</f>
        <v>1</v>
      </c>
      <c r="AA11" s="46">
        <f>IF(Z11&lt;1,"0",Z11/W11)</f>
        <v>1</v>
      </c>
    </row>
    <row r="12" spans="1:27" ht="15">
      <c r="A12" s="32" t="s">
        <v>29</v>
      </c>
      <c r="B12" s="32" t="s">
        <v>30</v>
      </c>
      <c r="C12" s="47"/>
      <c r="D12" s="47"/>
      <c r="E12" s="47"/>
      <c r="F12" s="48">
        <f t="shared" si="0"/>
        <v>0</v>
      </c>
      <c r="G12" s="49" t="str">
        <f t="shared" si="1"/>
        <v>0</v>
      </c>
      <c r="H12" s="47"/>
      <c r="I12" s="47"/>
      <c r="J12" s="47"/>
      <c r="K12" s="50">
        <f t="shared" si="2"/>
        <v>0</v>
      </c>
      <c r="L12" s="49" t="str">
        <f t="shared" si="3"/>
        <v>0</v>
      </c>
      <c r="M12" s="50">
        <v>2</v>
      </c>
      <c r="N12" s="47"/>
      <c r="O12" s="47"/>
      <c r="P12" s="50">
        <f t="shared" si="4"/>
        <v>0</v>
      </c>
      <c r="Q12" s="49" t="str">
        <f t="shared" si="5"/>
        <v>0</v>
      </c>
      <c r="R12" s="60"/>
      <c r="S12" s="60"/>
      <c r="T12" s="60"/>
      <c r="U12" s="60">
        <f t="shared" si="9"/>
        <v>0</v>
      </c>
      <c r="V12" s="49" t="str">
        <f t="shared" si="10"/>
        <v>0</v>
      </c>
      <c r="W12" s="51">
        <f t="shared" si="11"/>
        <v>2</v>
      </c>
      <c r="X12" s="51">
        <f t="shared" si="6"/>
        <v>0</v>
      </c>
      <c r="Y12" s="51">
        <f t="shared" si="7"/>
        <v>0</v>
      </c>
      <c r="Z12" s="67">
        <f t="shared" si="12"/>
        <v>0</v>
      </c>
      <c r="AA12" s="52" t="str">
        <f t="shared" si="8"/>
        <v>0</v>
      </c>
    </row>
    <row r="13" spans="1:27" ht="15">
      <c r="A13" s="55" t="s">
        <v>31</v>
      </c>
      <c r="B13" s="55" t="s">
        <v>32</v>
      </c>
      <c r="C13" s="68">
        <v>9</v>
      </c>
      <c r="D13" s="68">
        <v>11</v>
      </c>
      <c r="E13" s="68">
        <v>2</v>
      </c>
      <c r="F13" s="69">
        <f t="shared" si="0"/>
        <v>13</v>
      </c>
      <c r="G13" s="61">
        <f t="shared" si="1"/>
        <v>1.4444444444444444</v>
      </c>
      <c r="H13" s="68">
        <v>1</v>
      </c>
      <c r="I13" s="68">
        <v>1</v>
      </c>
      <c r="J13" s="68"/>
      <c r="K13" s="70">
        <f t="shared" si="2"/>
        <v>1</v>
      </c>
      <c r="L13" s="61">
        <f t="shared" si="3"/>
        <v>1</v>
      </c>
      <c r="M13" s="70">
        <v>2</v>
      </c>
      <c r="N13" s="68">
        <v>1</v>
      </c>
      <c r="O13" s="68">
        <v>1</v>
      </c>
      <c r="P13" s="70">
        <f t="shared" si="4"/>
        <v>2</v>
      </c>
      <c r="Q13" s="61">
        <f t="shared" si="5"/>
        <v>1</v>
      </c>
      <c r="R13" s="63">
        <v>4</v>
      </c>
      <c r="S13" s="63">
        <v>1</v>
      </c>
      <c r="T13" s="63">
        <v>2</v>
      </c>
      <c r="U13" s="63">
        <f t="shared" si="9"/>
        <v>3</v>
      </c>
      <c r="V13" s="61">
        <f t="shared" si="10"/>
        <v>0.75</v>
      </c>
      <c r="W13" s="62">
        <f t="shared" si="11"/>
        <v>16</v>
      </c>
      <c r="X13" s="62">
        <f t="shared" si="6"/>
        <v>13</v>
      </c>
      <c r="Y13" s="62">
        <f t="shared" si="7"/>
        <v>3</v>
      </c>
      <c r="Z13" s="64">
        <f t="shared" si="12"/>
        <v>19</v>
      </c>
      <c r="AA13" s="71">
        <f t="shared" si="8"/>
        <v>1.1875</v>
      </c>
    </row>
    <row r="14" spans="1:27" ht="15">
      <c r="A14" s="32" t="s">
        <v>33</v>
      </c>
      <c r="B14" s="32" t="s">
        <v>34</v>
      </c>
      <c r="C14" s="47">
        <v>11</v>
      </c>
      <c r="D14" s="47">
        <v>3</v>
      </c>
      <c r="E14" s="47">
        <v>5</v>
      </c>
      <c r="F14" s="48">
        <f t="shared" si="0"/>
        <v>8</v>
      </c>
      <c r="G14" s="49">
        <f t="shared" si="1"/>
        <v>0.7272727272727273</v>
      </c>
      <c r="H14" s="47"/>
      <c r="I14" s="47"/>
      <c r="J14" s="47"/>
      <c r="K14" s="50">
        <f t="shared" si="2"/>
        <v>0</v>
      </c>
      <c r="L14" s="49" t="str">
        <f t="shared" si="3"/>
        <v>0</v>
      </c>
      <c r="M14" s="50">
        <v>2</v>
      </c>
      <c r="N14" s="47"/>
      <c r="O14" s="47"/>
      <c r="P14" s="50">
        <f t="shared" si="4"/>
        <v>0</v>
      </c>
      <c r="Q14" s="49" t="str">
        <f t="shared" si="5"/>
        <v>0</v>
      </c>
      <c r="R14" s="60"/>
      <c r="S14" s="60"/>
      <c r="T14" s="60"/>
      <c r="U14" s="60">
        <f t="shared" si="9"/>
        <v>0</v>
      </c>
      <c r="V14" s="49" t="str">
        <f t="shared" si="10"/>
        <v>0</v>
      </c>
      <c r="W14" s="51">
        <f t="shared" si="11"/>
        <v>13</v>
      </c>
      <c r="X14" s="51">
        <f t="shared" si="6"/>
        <v>3</v>
      </c>
      <c r="Y14" s="51">
        <f t="shared" si="7"/>
        <v>5</v>
      </c>
      <c r="Z14" s="67">
        <f t="shared" si="12"/>
        <v>8</v>
      </c>
      <c r="AA14" s="52">
        <f t="shared" si="8"/>
        <v>0.6153846153846154</v>
      </c>
    </row>
    <row r="15" spans="1:27" ht="15">
      <c r="A15" s="55" t="s">
        <v>35</v>
      </c>
      <c r="B15" s="55" t="s">
        <v>23</v>
      </c>
      <c r="C15" s="68">
        <v>11</v>
      </c>
      <c r="D15" s="68"/>
      <c r="E15" s="68">
        <v>1</v>
      </c>
      <c r="F15" s="69">
        <f t="shared" si="0"/>
        <v>1</v>
      </c>
      <c r="G15" s="61">
        <f t="shared" si="1"/>
        <v>0.09090909090909091</v>
      </c>
      <c r="H15" s="68"/>
      <c r="I15" s="68"/>
      <c r="J15" s="68"/>
      <c r="K15" s="70">
        <f t="shared" si="2"/>
        <v>0</v>
      </c>
      <c r="L15" s="61" t="str">
        <f t="shared" si="3"/>
        <v>0</v>
      </c>
      <c r="M15" s="70">
        <v>2</v>
      </c>
      <c r="N15" s="68"/>
      <c r="O15" s="68"/>
      <c r="P15" s="70">
        <f t="shared" si="4"/>
        <v>0</v>
      </c>
      <c r="Q15" s="61" t="str">
        <f t="shared" si="5"/>
        <v>0</v>
      </c>
      <c r="R15" s="63">
        <v>4</v>
      </c>
      <c r="S15" s="63"/>
      <c r="T15" s="63"/>
      <c r="U15" s="63">
        <f t="shared" si="9"/>
        <v>0</v>
      </c>
      <c r="V15" s="61" t="str">
        <f t="shared" si="10"/>
        <v>0</v>
      </c>
      <c r="W15" s="62">
        <f t="shared" si="11"/>
        <v>17</v>
      </c>
      <c r="X15" s="62">
        <f t="shared" si="6"/>
        <v>0</v>
      </c>
      <c r="Y15" s="62">
        <f t="shared" si="7"/>
        <v>1</v>
      </c>
      <c r="Z15" s="64">
        <f t="shared" si="12"/>
        <v>1</v>
      </c>
      <c r="AA15" s="71">
        <f t="shared" si="8"/>
        <v>0.058823529411764705</v>
      </c>
    </row>
    <row r="16" spans="1:27" ht="15">
      <c r="A16" s="32" t="s">
        <v>36</v>
      </c>
      <c r="B16" s="32" t="s">
        <v>26</v>
      </c>
      <c r="C16" s="47">
        <v>10</v>
      </c>
      <c r="D16" s="47"/>
      <c r="E16" s="47"/>
      <c r="F16" s="48">
        <f t="shared" si="0"/>
        <v>0</v>
      </c>
      <c r="G16" s="49" t="str">
        <f t="shared" si="1"/>
        <v>0</v>
      </c>
      <c r="H16" s="47">
        <v>1</v>
      </c>
      <c r="I16" s="47"/>
      <c r="J16" s="47"/>
      <c r="K16" s="50">
        <f t="shared" si="2"/>
        <v>0</v>
      </c>
      <c r="L16" s="49" t="str">
        <f t="shared" si="3"/>
        <v>0</v>
      </c>
      <c r="M16" s="50">
        <v>2</v>
      </c>
      <c r="N16" s="47"/>
      <c r="O16" s="47"/>
      <c r="P16" s="50">
        <f t="shared" si="4"/>
        <v>0</v>
      </c>
      <c r="Q16" s="49" t="str">
        <f t="shared" si="5"/>
        <v>0</v>
      </c>
      <c r="R16" s="60">
        <v>4</v>
      </c>
      <c r="S16" s="60"/>
      <c r="T16" s="60">
        <v>1</v>
      </c>
      <c r="U16" s="60">
        <f t="shared" si="9"/>
        <v>1</v>
      </c>
      <c r="V16" s="49">
        <f t="shared" si="10"/>
        <v>0.25</v>
      </c>
      <c r="W16" s="51">
        <f t="shared" si="11"/>
        <v>17</v>
      </c>
      <c r="X16" s="51">
        <f t="shared" si="6"/>
        <v>0</v>
      </c>
      <c r="Y16" s="51">
        <f t="shared" si="7"/>
        <v>0</v>
      </c>
      <c r="Z16" s="67">
        <f t="shared" si="12"/>
        <v>1</v>
      </c>
      <c r="AA16" s="52">
        <f t="shared" si="8"/>
        <v>0.058823529411764705</v>
      </c>
    </row>
    <row r="17" spans="1:27" ht="15">
      <c r="A17" s="55" t="s">
        <v>37</v>
      </c>
      <c r="B17" s="55" t="s">
        <v>38</v>
      </c>
      <c r="C17" s="68">
        <v>12</v>
      </c>
      <c r="D17" s="68">
        <v>12</v>
      </c>
      <c r="E17" s="68">
        <v>7</v>
      </c>
      <c r="F17" s="69">
        <f t="shared" si="0"/>
        <v>19</v>
      </c>
      <c r="G17" s="61">
        <f t="shared" si="1"/>
        <v>1.5833333333333333</v>
      </c>
      <c r="H17" s="68">
        <v>1</v>
      </c>
      <c r="I17" s="68">
        <v>1</v>
      </c>
      <c r="J17" s="68"/>
      <c r="K17" s="70">
        <f t="shared" si="2"/>
        <v>1</v>
      </c>
      <c r="L17" s="61">
        <f t="shared" si="3"/>
        <v>1</v>
      </c>
      <c r="M17" s="70">
        <v>3</v>
      </c>
      <c r="N17" s="68">
        <v>1</v>
      </c>
      <c r="O17" s="68"/>
      <c r="P17" s="70">
        <f t="shared" si="4"/>
        <v>1</v>
      </c>
      <c r="Q17" s="61">
        <f t="shared" si="5"/>
        <v>0.3333333333333333</v>
      </c>
      <c r="R17" s="63"/>
      <c r="S17" s="63"/>
      <c r="T17" s="63"/>
      <c r="U17" s="63">
        <f t="shared" si="9"/>
        <v>0</v>
      </c>
      <c r="V17" s="61" t="str">
        <f t="shared" si="10"/>
        <v>0</v>
      </c>
      <c r="W17" s="62">
        <f t="shared" si="11"/>
        <v>16</v>
      </c>
      <c r="X17" s="62">
        <f t="shared" si="6"/>
        <v>14</v>
      </c>
      <c r="Y17" s="62">
        <f t="shared" si="7"/>
        <v>7</v>
      </c>
      <c r="Z17" s="64">
        <f t="shared" si="12"/>
        <v>21</v>
      </c>
      <c r="AA17" s="71">
        <f t="shared" si="8"/>
        <v>1.3125</v>
      </c>
    </row>
    <row r="18" spans="1:27" ht="15">
      <c r="A18" s="32" t="s">
        <v>39</v>
      </c>
      <c r="B18" s="32" t="s">
        <v>40</v>
      </c>
      <c r="C18" s="47">
        <v>3</v>
      </c>
      <c r="D18" s="47"/>
      <c r="E18" s="47"/>
      <c r="F18" s="48">
        <f t="shared" si="0"/>
        <v>0</v>
      </c>
      <c r="G18" s="49" t="str">
        <f t="shared" si="1"/>
        <v>0</v>
      </c>
      <c r="H18" s="47"/>
      <c r="I18" s="47"/>
      <c r="J18" s="47"/>
      <c r="K18" s="50">
        <f t="shared" si="2"/>
        <v>0</v>
      </c>
      <c r="L18" s="49" t="str">
        <f t="shared" si="3"/>
        <v>0</v>
      </c>
      <c r="M18" s="50">
        <v>1</v>
      </c>
      <c r="N18" s="47"/>
      <c r="O18" s="47"/>
      <c r="P18" s="50">
        <f t="shared" si="4"/>
        <v>0</v>
      </c>
      <c r="Q18" s="49" t="str">
        <f t="shared" si="5"/>
        <v>0</v>
      </c>
      <c r="R18" s="60"/>
      <c r="S18" s="60"/>
      <c r="T18" s="60"/>
      <c r="U18" s="60">
        <f t="shared" si="9"/>
        <v>0</v>
      </c>
      <c r="V18" s="49" t="str">
        <f t="shared" si="10"/>
        <v>0</v>
      </c>
      <c r="W18" s="51">
        <f t="shared" si="11"/>
        <v>4</v>
      </c>
      <c r="X18" s="51">
        <f t="shared" si="6"/>
        <v>0</v>
      </c>
      <c r="Y18" s="51">
        <f t="shared" si="7"/>
        <v>0</v>
      </c>
      <c r="Z18" s="67">
        <f t="shared" si="12"/>
        <v>0</v>
      </c>
      <c r="AA18" s="52" t="str">
        <f t="shared" si="8"/>
        <v>0</v>
      </c>
    </row>
    <row r="19" spans="1:27" ht="15">
      <c r="A19" s="55" t="s">
        <v>41</v>
      </c>
      <c r="B19" s="55" t="s">
        <v>42</v>
      </c>
      <c r="C19" s="68">
        <v>11</v>
      </c>
      <c r="D19" s="68"/>
      <c r="E19" s="68"/>
      <c r="F19" s="69">
        <f t="shared" si="0"/>
        <v>0</v>
      </c>
      <c r="G19" s="61" t="str">
        <f t="shared" si="1"/>
        <v>0</v>
      </c>
      <c r="H19" s="68">
        <v>1</v>
      </c>
      <c r="I19" s="68"/>
      <c r="J19" s="68"/>
      <c r="K19" s="70">
        <f t="shared" si="2"/>
        <v>0</v>
      </c>
      <c r="L19" s="61" t="str">
        <f t="shared" si="3"/>
        <v>0</v>
      </c>
      <c r="M19" s="70">
        <v>3</v>
      </c>
      <c r="N19" s="68"/>
      <c r="O19" s="68">
        <v>1</v>
      </c>
      <c r="P19" s="70">
        <f t="shared" si="4"/>
        <v>1</v>
      </c>
      <c r="Q19" s="61">
        <f t="shared" si="5"/>
        <v>0.3333333333333333</v>
      </c>
      <c r="R19" s="63">
        <v>4</v>
      </c>
      <c r="S19" s="63"/>
      <c r="T19" s="63"/>
      <c r="U19" s="63">
        <f t="shared" si="9"/>
        <v>0</v>
      </c>
      <c r="V19" s="61" t="str">
        <f t="shared" si="10"/>
        <v>0</v>
      </c>
      <c r="W19" s="62">
        <f t="shared" si="11"/>
        <v>19</v>
      </c>
      <c r="X19" s="62">
        <f t="shared" si="6"/>
        <v>0</v>
      </c>
      <c r="Y19" s="62">
        <f t="shared" si="7"/>
        <v>1</v>
      </c>
      <c r="Z19" s="64">
        <f t="shared" si="12"/>
        <v>1</v>
      </c>
      <c r="AA19" s="71">
        <f t="shared" si="8"/>
        <v>0.05263157894736842</v>
      </c>
    </row>
    <row r="20" spans="1:27" ht="15">
      <c r="A20" s="32" t="s">
        <v>43</v>
      </c>
      <c r="B20" s="32" t="s">
        <v>44</v>
      </c>
      <c r="C20" s="47">
        <v>9</v>
      </c>
      <c r="D20" s="47">
        <v>1</v>
      </c>
      <c r="E20" s="47"/>
      <c r="F20" s="48">
        <f t="shared" si="0"/>
        <v>1</v>
      </c>
      <c r="G20" s="49">
        <f t="shared" si="1"/>
        <v>0.1111111111111111</v>
      </c>
      <c r="H20" s="47"/>
      <c r="I20" s="47"/>
      <c r="J20" s="47"/>
      <c r="K20" s="50">
        <f t="shared" si="2"/>
        <v>0</v>
      </c>
      <c r="L20" s="49" t="str">
        <f t="shared" si="3"/>
        <v>0</v>
      </c>
      <c r="M20" s="50">
        <v>3</v>
      </c>
      <c r="N20" s="47"/>
      <c r="O20" s="47"/>
      <c r="P20" s="50">
        <f t="shared" si="4"/>
        <v>0</v>
      </c>
      <c r="Q20" s="49" t="str">
        <f t="shared" si="5"/>
        <v>0</v>
      </c>
      <c r="R20" s="60"/>
      <c r="S20" s="60"/>
      <c r="T20" s="60"/>
      <c r="U20" s="60">
        <f t="shared" si="9"/>
        <v>0</v>
      </c>
      <c r="V20" s="49" t="str">
        <f t="shared" si="10"/>
        <v>0</v>
      </c>
      <c r="W20" s="51">
        <f t="shared" si="11"/>
        <v>12</v>
      </c>
      <c r="X20" s="51">
        <f t="shared" si="6"/>
        <v>1</v>
      </c>
      <c r="Y20" s="51">
        <f t="shared" si="7"/>
        <v>0</v>
      </c>
      <c r="Z20" s="67">
        <f t="shared" si="12"/>
        <v>1</v>
      </c>
      <c r="AA20" s="52">
        <f t="shared" si="8"/>
        <v>0.08333333333333333</v>
      </c>
    </row>
    <row r="21" spans="1:27" ht="15">
      <c r="A21" s="55" t="s">
        <v>45</v>
      </c>
      <c r="B21" s="55" t="s">
        <v>46</v>
      </c>
      <c r="C21" s="68"/>
      <c r="D21" s="68"/>
      <c r="E21" s="68"/>
      <c r="F21" s="69">
        <f t="shared" si="0"/>
        <v>0</v>
      </c>
      <c r="G21" s="61" t="str">
        <f t="shared" si="1"/>
        <v>0</v>
      </c>
      <c r="H21" s="68"/>
      <c r="I21" s="68"/>
      <c r="J21" s="68"/>
      <c r="K21" s="70">
        <f t="shared" si="2"/>
        <v>0</v>
      </c>
      <c r="L21" s="61" t="str">
        <f t="shared" si="3"/>
        <v>0</v>
      </c>
      <c r="M21" s="70">
        <v>1</v>
      </c>
      <c r="N21" s="68"/>
      <c r="O21" s="68"/>
      <c r="P21" s="70">
        <f t="shared" si="4"/>
        <v>0</v>
      </c>
      <c r="Q21" s="61" t="str">
        <f t="shared" si="5"/>
        <v>0</v>
      </c>
      <c r="R21" s="63"/>
      <c r="S21" s="63"/>
      <c r="T21" s="63"/>
      <c r="U21" s="63">
        <f t="shared" si="9"/>
        <v>0</v>
      </c>
      <c r="V21" s="61" t="str">
        <f t="shared" si="10"/>
        <v>0</v>
      </c>
      <c r="W21" s="62">
        <f t="shared" si="11"/>
        <v>1</v>
      </c>
      <c r="X21" s="62">
        <f t="shared" si="6"/>
        <v>0</v>
      </c>
      <c r="Y21" s="62">
        <f t="shared" si="7"/>
        <v>0</v>
      </c>
      <c r="Z21" s="64">
        <f t="shared" si="12"/>
        <v>0</v>
      </c>
      <c r="AA21" s="71" t="str">
        <f t="shared" si="8"/>
        <v>0</v>
      </c>
    </row>
    <row r="22" spans="1:27" ht="15">
      <c r="A22" s="32" t="s">
        <v>47</v>
      </c>
      <c r="B22" s="32" t="s">
        <v>42</v>
      </c>
      <c r="C22" s="47">
        <v>12</v>
      </c>
      <c r="D22" s="47"/>
      <c r="E22" s="47"/>
      <c r="F22" s="48">
        <f t="shared" si="0"/>
        <v>0</v>
      </c>
      <c r="G22" s="49" t="str">
        <f t="shared" si="1"/>
        <v>0</v>
      </c>
      <c r="H22" s="47">
        <v>1</v>
      </c>
      <c r="I22" s="47"/>
      <c r="J22" s="47"/>
      <c r="K22" s="50">
        <f t="shared" si="2"/>
        <v>0</v>
      </c>
      <c r="L22" s="49" t="str">
        <f t="shared" si="3"/>
        <v>0</v>
      </c>
      <c r="M22" s="50">
        <v>2</v>
      </c>
      <c r="N22" s="47"/>
      <c r="O22" s="47"/>
      <c r="P22" s="50">
        <f t="shared" si="4"/>
        <v>0</v>
      </c>
      <c r="Q22" s="49" t="str">
        <f t="shared" si="5"/>
        <v>0</v>
      </c>
      <c r="R22" s="60">
        <v>4</v>
      </c>
      <c r="S22" s="60"/>
      <c r="T22" s="60"/>
      <c r="U22" s="60">
        <f t="shared" si="9"/>
        <v>0</v>
      </c>
      <c r="V22" s="49" t="str">
        <f t="shared" si="10"/>
        <v>0</v>
      </c>
      <c r="W22" s="51">
        <f t="shared" si="11"/>
        <v>19</v>
      </c>
      <c r="X22" s="51">
        <f t="shared" si="6"/>
        <v>0</v>
      </c>
      <c r="Y22" s="51">
        <f t="shared" si="7"/>
        <v>0</v>
      </c>
      <c r="Z22" s="67">
        <f t="shared" si="12"/>
        <v>0</v>
      </c>
      <c r="AA22" s="52" t="str">
        <f t="shared" si="8"/>
        <v>0</v>
      </c>
    </row>
    <row r="23" spans="1:27" ht="15">
      <c r="A23" s="55" t="s">
        <v>48</v>
      </c>
      <c r="B23" s="55" t="s">
        <v>46</v>
      </c>
      <c r="C23" s="68">
        <v>12</v>
      </c>
      <c r="D23" s="68"/>
      <c r="E23" s="68"/>
      <c r="F23" s="69">
        <f t="shared" si="0"/>
        <v>0</v>
      </c>
      <c r="G23" s="61" t="str">
        <f t="shared" si="1"/>
        <v>0</v>
      </c>
      <c r="H23" s="68">
        <v>1</v>
      </c>
      <c r="I23" s="68"/>
      <c r="J23" s="68"/>
      <c r="K23" s="70">
        <f t="shared" si="2"/>
        <v>0</v>
      </c>
      <c r="L23" s="61" t="str">
        <f t="shared" si="3"/>
        <v>0</v>
      </c>
      <c r="M23" s="70">
        <v>3</v>
      </c>
      <c r="N23" s="68"/>
      <c r="O23" s="68"/>
      <c r="P23" s="70">
        <f t="shared" si="4"/>
        <v>0</v>
      </c>
      <c r="Q23" s="61" t="str">
        <f t="shared" si="5"/>
        <v>0</v>
      </c>
      <c r="R23" s="63">
        <v>4</v>
      </c>
      <c r="S23" s="63"/>
      <c r="T23" s="63"/>
      <c r="U23" s="63">
        <f t="shared" si="9"/>
        <v>0</v>
      </c>
      <c r="V23" s="61" t="str">
        <f t="shared" si="10"/>
        <v>0</v>
      </c>
      <c r="W23" s="62">
        <f t="shared" si="11"/>
        <v>20</v>
      </c>
      <c r="X23" s="62">
        <f t="shared" si="6"/>
        <v>0</v>
      </c>
      <c r="Y23" s="62">
        <f t="shared" si="7"/>
        <v>0</v>
      </c>
      <c r="Z23" s="64">
        <f t="shared" si="12"/>
        <v>0</v>
      </c>
      <c r="AA23" s="71" t="str">
        <f t="shared" si="8"/>
        <v>0</v>
      </c>
    </row>
    <row r="24" spans="1:27" ht="15">
      <c r="A24" s="32" t="s">
        <v>49</v>
      </c>
      <c r="B24" s="32" t="s">
        <v>50</v>
      </c>
      <c r="C24" s="47">
        <v>7</v>
      </c>
      <c r="D24" s="47"/>
      <c r="E24" s="47">
        <v>1</v>
      </c>
      <c r="F24" s="48">
        <f t="shared" si="0"/>
        <v>1</v>
      </c>
      <c r="G24" s="49">
        <f t="shared" si="1"/>
        <v>0.14285714285714285</v>
      </c>
      <c r="H24" s="47"/>
      <c r="I24" s="47"/>
      <c r="J24" s="47"/>
      <c r="K24" s="50">
        <f t="shared" si="2"/>
        <v>0</v>
      </c>
      <c r="L24" s="49" t="str">
        <f t="shared" si="3"/>
        <v>0</v>
      </c>
      <c r="M24" s="50">
        <v>4</v>
      </c>
      <c r="N24" s="47">
        <v>1</v>
      </c>
      <c r="O24" s="47">
        <v>1</v>
      </c>
      <c r="P24" s="50">
        <f t="shared" si="4"/>
        <v>2</v>
      </c>
      <c r="Q24" s="49">
        <f t="shared" si="5"/>
        <v>0.5</v>
      </c>
      <c r="R24" s="60">
        <v>4</v>
      </c>
      <c r="S24" s="60"/>
      <c r="T24" s="60"/>
      <c r="U24" s="60">
        <f t="shared" si="9"/>
        <v>0</v>
      </c>
      <c r="V24" s="49" t="str">
        <f t="shared" si="10"/>
        <v>0</v>
      </c>
      <c r="W24" s="51">
        <f t="shared" si="11"/>
        <v>15</v>
      </c>
      <c r="X24" s="51">
        <f t="shared" si="6"/>
        <v>1</v>
      </c>
      <c r="Y24" s="51">
        <f t="shared" si="7"/>
        <v>2</v>
      </c>
      <c r="Z24" s="67">
        <f t="shared" si="12"/>
        <v>3</v>
      </c>
      <c r="AA24" s="52">
        <f t="shared" si="8"/>
        <v>0.2</v>
      </c>
    </row>
    <row r="25" spans="1:29" ht="15">
      <c r="A25" s="55" t="s">
        <v>51</v>
      </c>
      <c r="B25" s="55" t="s">
        <v>32</v>
      </c>
      <c r="C25" s="68">
        <v>6</v>
      </c>
      <c r="D25" s="68">
        <v>1</v>
      </c>
      <c r="E25" s="68">
        <v>1</v>
      </c>
      <c r="F25" s="69">
        <f t="shared" si="0"/>
        <v>2</v>
      </c>
      <c r="G25" s="61">
        <f t="shared" si="1"/>
        <v>0.3333333333333333</v>
      </c>
      <c r="H25" s="68">
        <v>1</v>
      </c>
      <c r="I25" s="68"/>
      <c r="J25" s="68"/>
      <c r="K25" s="70">
        <f t="shared" si="2"/>
        <v>0</v>
      </c>
      <c r="L25" s="61" t="str">
        <f t="shared" si="3"/>
        <v>0</v>
      </c>
      <c r="M25" s="70">
        <v>4</v>
      </c>
      <c r="N25" s="68"/>
      <c r="O25" s="68"/>
      <c r="P25" s="70">
        <f t="shared" si="4"/>
        <v>0</v>
      </c>
      <c r="Q25" s="61" t="str">
        <f t="shared" si="5"/>
        <v>0</v>
      </c>
      <c r="R25" s="63"/>
      <c r="S25" s="63"/>
      <c r="T25" s="63"/>
      <c r="U25" s="63">
        <f t="shared" si="9"/>
        <v>0</v>
      </c>
      <c r="V25" s="61" t="str">
        <f t="shared" si="10"/>
        <v>0</v>
      </c>
      <c r="W25" s="62">
        <f t="shared" si="11"/>
        <v>11</v>
      </c>
      <c r="X25" s="62">
        <f t="shared" si="6"/>
        <v>1</v>
      </c>
      <c r="Y25" s="62">
        <f t="shared" si="7"/>
        <v>1</v>
      </c>
      <c r="Z25" s="64">
        <f t="shared" si="12"/>
        <v>2</v>
      </c>
      <c r="AA25" s="71">
        <f t="shared" si="8"/>
        <v>0.18181818181818182</v>
      </c>
      <c r="AC25" s="31"/>
    </row>
    <row r="26" spans="1:27" ht="15">
      <c r="A26" s="32" t="s">
        <v>52</v>
      </c>
      <c r="B26" s="32" t="s">
        <v>32</v>
      </c>
      <c r="C26" s="47">
        <v>8</v>
      </c>
      <c r="D26" s="47"/>
      <c r="E26" s="47">
        <v>1</v>
      </c>
      <c r="F26" s="48">
        <f t="shared" si="0"/>
        <v>1</v>
      </c>
      <c r="G26" s="49">
        <f t="shared" si="1"/>
        <v>0.125</v>
      </c>
      <c r="H26" s="47"/>
      <c r="I26" s="47"/>
      <c r="J26" s="47"/>
      <c r="K26" s="50">
        <f t="shared" si="2"/>
        <v>0</v>
      </c>
      <c r="L26" s="49" t="str">
        <f t="shared" si="3"/>
        <v>0</v>
      </c>
      <c r="M26" s="50">
        <v>2</v>
      </c>
      <c r="N26" s="47"/>
      <c r="O26" s="47"/>
      <c r="P26" s="50">
        <f t="shared" si="4"/>
        <v>0</v>
      </c>
      <c r="Q26" s="49" t="str">
        <f t="shared" si="5"/>
        <v>0</v>
      </c>
      <c r="R26" s="60">
        <v>4</v>
      </c>
      <c r="S26" s="60"/>
      <c r="T26" s="60"/>
      <c r="U26" s="60">
        <f t="shared" si="9"/>
        <v>0</v>
      </c>
      <c r="V26" s="49" t="str">
        <f t="shared" si="10"/>
        <v>0</v>
      </c>
      <c r="W26" s="51">
        <f t="shared" si="11"/>
        <v>14</v>
      </c>
      <c r="X26" s="51">
        <f t="shared" si="6"/>
        <v>0</v>
      </c>
      <c r="Y26" s="51">
        <f t="shared" si="7"/>
        <v>1</v>
      </c>
      <c r="Z26" s="67">
        <f t="shared" si="12"/>
        <v>1</v>
      </c>
      <c r="AA26" s="52">
        <f t="shared" si="8"/>
        <v>0.07142857142857142</v>
      </c>
    </row>
    <row r="27" spans="1:27" ht="15">
      <c r="A27" s="55" t="s">
        <v>53</v>
      </c>
      <c r="B27" s="55" t="s">
        <v>19</v>
      </c>
      <c r="C27" s="68">
        <v>9</v>
      </c>
      <c r="D27" s="68">
        <v>1</v>
      </c>
      <c r="E27" s="68">
        <v>11</v>
      </c>
      <c r="F27" s="69">
        <f t="shared" si="0"/>
        <v>12</v>
      </c>
      <c r="G27" s="61">
        <f t="shared" si="1"/>
        <v>1.3333333333333333</v>
      </c>
      <c r="H27" s="68">
        <v>1</v>
      </c>
      <c r="I27" s="68"/>
      <c r="J27" s="68">
        <v>1</v>
      </c>
      <c r="K27" s="70">
        <f t="shared" si="2"/>
        <v>1</v>
      </c>
      <c r="L27" s="61">
        <f t="shared" si="3"/>
        <v>1</v>
      </c>
      <c r="M27" s="70">
        <v>3</v>
      </c>
      <c r="N27" s="68">
        <v>2</v>
      </c>
      <c r="O27" s="68">
        <v>2</v>
      </c>
      <c r="P27" s="70">
        <f t="shared" si="4"/>
        <v>4</v>
      </c>
      <c r="Q27" s="61">
        <f t="shared" si="5"/>
        <v>1.3333333333333333</v>
      </c>
      <c r="R27" s="63">
        <v>4</v>
      </c>
      <c r="S27" s="63"/>
      <c r="T27" s="63">
        <v>1</v>
      </c>
      <c r="U27" s="63">
        <f t="shared" si="9"/>
        <v>1</v>
      </c>
      <c r="V27" s="61">
        <f t="shared" si="10"/>
        <v>0.25</v>
      </c>
      <c r="W27" s="62">
        <f t="shared" si="11"/>
        <v>17</v>
      </c>
      <c r="X27" s="62">
        <f t="shared" si="6"/>
        <v>3</v>
      </c>
      <c r="Y27" s="62">
        <f t="shared" si="7"/>
        <v>14</v>
      </c>
      <c r="Z27" s="64">
        <f t="shared" si="12"/>
        <v>18</v>
      </c>
      <c r="AA27" s="71">
        <f t="shared" si="8"/>
        <v>1.0588235294117647</v>
      </c>
    </row>
    <row r="28" spans="1:27" ht="15">
      <c r="A28" s="32" t="s">
        <v>57</v>
      </c>
      <c r="B28" s="32" t="s">
        <v>58</v>
      </c>
      <c r="C28" s="47">
        <v>4</v>
      </c>
      <c r="D28" s="47">
        <v>10</v>
      </c>
      <c r="E28" s="47">
        <v>2</v>
      </c>
      <c r="F28" s="48">
        <f t="shared" si="0"/>
        <v>12</v>
      </c>
      <c r="G28" s="49">
        <f t="shared" si="1"/>
        <v>3</v>
      </c>
      <c r="H28" s="47"/>
      <c r="I28" s="47"/>
      <c r="J28" s="47"/>
      <c r="K28" s="50">
        <f t="shared" si="2"/>
        <v>0</v>
      </c>
      <c r="L28" s="49" t="str">
        <f t="shared" si="3"/>
        <v>0</v>
      </c>
      <c r="M28" s="50">
        <v>1</v>
      </c>
      <c r="N28" s="47">
        <v>4</v>
      </c>
      <c r="O28" s="47">
        <v>1</v>
      </c>
      <c r="P28" s="50">
        <f t="shared" si="4"/>
        <v>5</v>
      </c>
      <c r="Q28" s="49">
        <f t="shared" si="5"/>
        <v>5</v>
      </c>
      <c r="R28" s="60">
        <v>4</v>
      </c>
      <c r="S28" s="60">
        <v>6</v>
      </c>
      <c r="T28" s="60">
        <v>1</v>
      </c>
      <c r="U28" s="60">
        <f t="shared" si="9"/>
        <v>7</v>
      </c>
      <c r="V28" s="49">
        <f t="shared" si="10"/>
        <v>1.75</v>
      </c>
      <c r="W28" s="51">
        <f t="shared" si="11"/>
        <v>9</v>
      </c>
      <c r="X28" s="51">
        <f t="shared" si="6"/>
        <v>14</v>
      </c>
      <c r="Y28" s="51">
        <f t="shared" si="7"/>
        <v>3</v>
      </c>
      <c r="Z28" s="67">
        <f t="shared" si="12"/>
        <v>24</v>
      </c>
      <c r="AA28" s="52">
        <f t="shared" si="8"/>
        <v>2.6666666666666665</v>
      </c>
    </row>
    <row r="29" spans="1:27" ht="15">
      <c r="A29" s="55" t="s">
        <v>54</v>
      </c>
      <c r="B29" s="55" t="s">
        <v>55</v>
      </c>
      <c r="C29" s="68">
        <v>6</v>
      </c>
      <c r="D29" s="68"/>
      <c r="E29" s="68">
        <v>1</v>
      </c>
      <c r="F29" s="69">
        <f t="shared" si="0"/>
        <v>1</v>
      </c>
      <c r="G29" s="61">
        <f t="shared" si="1"/>
        <v>0.16666666666666666</v>
      </c>
      <c r="H29" s="68">
        <v>1</v>
      </c>
      <c r="I29" s="68"/>
      <c r="J29" s="68"/>
      <c r="K29" s="70">
        <f t="shared" si="2"/>
        <v>0</v>
      </c>
      <c r="L29" s="61" t="str">
        <f t="shared" si="3"/>
        <v>0</v>
      </c>
      <c r="M29" s="70">
        <v>2</v>
      </c>
      <c r="N29" s="68"/>
      <c r="O29" s="68"/>
      <c r="P29" s="70">
        <f t="shared" si="4"/>
        <v>0</v>
      </c>
      <c r="Q29" s="61" t="str">
        <f t="shared" si="5"/>
        <v>0</v>
      </c>
      <c r="R29" s="63">
        <v>4</v>
      </c>
      <c r="S29" s="63"/>
      <c r="T29" s="63"/>
      <c r="U29" s="63">
        <f t="shared" si="9"/>
        <v>0</v>
      </c>
      <c r="V29" s="61" t="str">
        <f t="shared" si="10"/>
        <v>0</v>
      </c>
      <c r="W29" s="62">
        <f t="shared" si="11"/>
        <v>13</v>
      </c>
      <c r="X29" s="62">
        <f t="shared" si="6"/>
        <v>0</v>
      </c>
      <c r="Y29" s="62">
        <f t="shared" si="7"/>
        <v>1</v>
      </c>
      <c r="Z29" s="64">
        <f t="shared" si="12"/>
        <v>1</v>
      </c>
      <c r="AA29" s="71">
        <f t="shared" si="8"/>
        <v>0.07692307692307693</v>
      </c>
    </row>
    <row r="30" spans="1:27" ht="15">
      <c r="A30" s="32"/>
      <c r="B30" s="32"/>
      <c r="C30" s="47"/>
      <c r="D30" s="47"/>
      <c r="E30" s="47"/>
      <c r="F30" s="48">
        <f t="shared" si="0"/>
        <v>0</v>
      </c>
      <c r="G30" s="49" t="str">
        <f t="shared" si="1"/>
        <v>0</v>
      </c>
      <c r="H30" s="47"/>
      <c r="I30" s="47"/>
      <c r="J30" s="47"/>
      <c r="K30" s="50">
        <f t="shared" si="2"/>
        <v>0</v>
      </c>
      <c r="L30" s="49" t="str">
        <f t="shared" si="3"/>
        <v>0</v>
      </c>
      <c r="M30" s="50"/>
      <c r="N30" s="47"/>
      <c r="O30" s="47"/>
      <c r="P30" s="50">
        <f t="shared" si="4"/>
        <v>0</v>
      </c>
      <c r="Q30" s="49" t="str">
        <f t="shared" si="5"/>
        <v>0</v>
      </c>
      <c r="R30" s="60"/>
      <c r="S30" s="60"/>
      <c r="T30" s="60"/>
      <c r="U30" s="60">
        <f t="shared" si="9"/>
        <v>0</v>
      </c>
      <c r="V30" s="49" t="str">
        <f t="shared" si="10"/>
        <v>0</v>
      </c>
      <c r="W30" s="51">
        <f t="shared" si="11"/>
        <v>0</v>
      </c>
      <c r="X30" s="51">
        <f t="shared" si="6"/>
        <v>0</v>
      </c>
      <c r="Y30" s="51">
        <f t="shared" si="7"/>
        <v>0</v>
      </c>
      <c r="Z30" s="67">
        <f t="shared" si="12"/>
        <v>0</v>
      </c>
      <c r="AA30" s="52" t="str">
        <f t="shared" si="8"/>
        <v>0</v>
      </c>
    </row>
    <row r="31" spans="1:27" ht="15">
      <c r="A31" s="55"/>
      <c r="B31" s="55"/>
      <c r="C31" s="68"/>
      <c r="D31" s="68"/>
      <c r="E31" s="68"/>
      <c r="F31" s="69">
        <f aca="true" t="shared" si="13" ref="F31:F37">SUM(D31:E31)</f>
        <v>0</v>
      </c>
      <c r="G31" s="61" t="str">
        <f aca="true" t="shared" si="14" ref="G31:G37">IF(F31&lt;1,"0",F31/C31)</f>
        <v>0</v>
      </c>
      <c r="H31" s="68"/>
      <c r="I31" s="68"/>
      <c r="J31" s="68"/>
      <c r="K31" s="70">
        <f aca="true" t="shared" si="15" ref="K31:K37">J31+I31</f>
        <v>0</v>
      </c>
      <c r="L31" s="61" t="str">
        <f aca="true" t="shared" si="16" ref="L31:L37">IF(K31&lt;1,"0",K31/H31)</f>
        <v>0</v>
      </c>
      <c r="M31" s="70"/>
      <c r="N31" s="68"/>
      <c r="O31" s="68"/>
      <c r="P31" s="70">
        <f aca="true" t="shared" si="17" ref="P31:P37">O31+N31</f>
        <v>0</v>
      </c>
      <c r="Q31" s="61" t="str">
        <f aca="true" t="shared" si="18" ref="Q31:Q37">IF(P31&lt;1,"0",P31/M31)</f>
        <v>0</v>
      </c>
      <c r="R31" s="63"/>
      <c r="S31" s="63"/>
      <c r="T31" s="63"/>
      <c r="U31" s="63">
        <f t="shared" si="9"/>
        <v>0</v>
      </c>
      <c r="V31" s="61" t="str">
        <f t="shared" si="10"/>
        <v>0</v>
      </c>
      <c r="W31" s="62">
        <f t="shared" si="11"/>
        <v>0</v>
      </c>
      <c r="X31" s="62">
        <f aca="true" t="shared" si="19" ref="X31:X37">SUM(N31,I31,D31)</f>
        <v>0</v>
      </c>
      <c r="Y31" s="62">
        <f aca="true" t="shared" si="20" ref="Y31:Y37">SUM(O31,J31,E31)</f>
        <v>0</v>
      </c>
      <c r="Z31" s="64">
        <f t="shared" si="12"/>
        <v>0</v>
      </c>
      <c r="AA31" s="71" t="str">
        <f aca="true" t="shared" si="21" ref="AA31:AA37">IF(Z31&lt;1,"0",Z31/W31)</f>
        <v>0</v>
      </c>
    </row>
    <row r="32" spans="1:27" ht="15">
      <c r="A32" s="32"/>
      <c r="B32" s="32"/>
      <c r="C32" s="47"/>
      <c r="D32" s="47"/>
      <c r="E32" s="47"/>
      <c r="F32" s="48">
        <f t="shared" si="13"/>
        <v>0</v>
      </c>
      <c r="G32" s="49" t="str">
        <f t="shared" si="14"/>
        <v>0</v>
      </c>
      <c r="H32" s="47"/>
      <c r="I32" s="47"/>
      <c r="J32" s="47"/>
      <c r="K32" s="50">
        <f t="shared" si="15"/>
        <v>0</v>
      </c>
      <c r="L32" s="49" t="str">
        <f t="shared" si="16"/>
        <v>0</v>
      </c>
      <c r="M32" s="50"/>
      <c r="N32" s="47"/>
      <c r="O32" s="47"/>
      <c r="P32" s="50">
        <f t="shared" si="17"/>
        <v>0</v>
      </c>
      <c r="Q32" s="49" t="str">
        <f t="shared" si="18"/>
        <v>0</v>
      </c>
      <c r="R32" s="60"/>
      <c r="S32" s="60"/>
      <c r="T32" s="60"/>
      <c r="U32" s="60">
        <f t="shared" si="9"/>
        <v>0</v>
      </c>
      <c r="V32" s="49" t="str">
        <f t="shared" si="10"/>
        <v>0</v>
      </c>
      <c r="W32" s="51">
        <f t="shared" si="11"/>
        <v>0</v>
      </c>
      <c r="X32" s="51">
        <f t="shared" si="19"/>
        <v>0</v>
      </c>
      <c r="Y32" s="51">
        <f t="shared" si="20"/>
        <v>0</v>
      </c>
      <c r="Z32" s="67">
        <f t="shared" si="12"/>
        <v>0</v>
      </c>
      <c r="AA32" s="52" t="str">
        <f t="shared" si="21"/>
        <v>0</v>
      </c>
    </row>
    <row r="33" spans="1:27" ht="15">
      <c r="A33" s="55" t="s">
        <v>59</v>
      </c>
      <c r="B33" s="55" t="s">
        <v>56</v>
      </c>
      <c r="C33" s="68"/>
      <c r="D33" s="68"/>
      <c r="E33" s="68"/>
      <c r="F33" s="69">
        <f t="shared" si="13"/>
        <v>0</v>
      </c>
      <c r="G33" s="61" t="str">
        <f t="shared" si="14"/>
        <v>0</v>
      </c>
      <c r="H33" s="68"/>
      <c r="I33" s="68"/>
      <c r="J33" s="68"/>
      <c r="K33" s="70">
        <f t="shared" si="15"/>
        <v>0</v>
      </c>
      <c r="L33" s="61" t="str">
        <f t="shared" si="16"/>
        <v>0</v>
      </c>
      <c r="M33" s="70">
        <v>1</v>
      </c>
      <c r="N33" s="68"/>
      <c r="O33" s="68"/>
      <c r="P33" s="70">
        <f t="shared" si="17"/>
        <v>0</v>
      </c>
      <c r="Q33" s="61" t="str">
        <f t="shared" si="18"/>
        <v>0</v>
      </c>
      <c r="R33" s="63"/>
      <c r="S33" s="63"/>
      <c r="T33" s="63"/>
      <c r="U33" s="63">
        <f t="shared" si="9"/>
        <v>0</v>
      </c>
      <c r="V33" s="61" t="str">
        <f t="shared" si="10"/>
        <v>0</v>
      </c>
      <c r="W33" s="62">
        <f t="shared" si="11"/>
        <v>1</v>
      </c>
      <c r="X33" s="62">
        <f t="shared" si="19"/>
        <v>0</v>
      </c>
      <c r="Y33" s="62">
        <f t="shared" si="20"/>
        <v>0</v>
      </c>
      <c r="Z33" s="64">
        <f t="shared" si="12"/>
        <v>0</v>
      </c>
      <c r="AA33" s="71" t="str">
        <f t="shared" si="21"/>
        <v>0</v>
      </c>
    </row>
    <row r="34" spans="1:27" ht="15">
      <c r="A34" s="32"/>
      <c r="B34" s="32"/>
      <c r="C34" s="47"/>
      <c r="D34" s="47"/>
      <c r="E34" s="47"/>
      <c r="F34" s="48">
        <f t="shared" si="13"/>
        <v>0</v>
      </c>
      <c r="G34" s="49" t="str">
        <f t="shared" si="14"/>
        <v>0</v>
      </c>
      <c r="H34" s="47"/>
      <c r="I34" s="47"/>
      <c r="J34" s="47"/>
      <c r="K34" s="50">
        <f t="shared" si="15"/>
        <v>0</v>
      </c>
      <c r="L34" s="49" t="str">
        <f t="shared" si="16"/>
        <v>0</v>
      </c>
      <c r="M34" s="50"/>
      <c r="N34" s="47"/>
      <c r="O34" s="47"/>
      <c r="P34" s="50">
        <f t="shared" si="17"/>
        <v>0</v>
      </c>
      <c r="Q34" s="49" t="str">
        <f t="shared" si="18"/>
        <v>0</v>
      </c>
      <c r="R34" s="60"/>
      <c r="S34" s="60"/>
      <c r="T34" s="60"/>
      <c r="U34" s="60">
        <f t="shared" si="9"/>
        <v>0</v>
      </c>
      <c r="V34" s="49" t="str">
        <f t="shared" si="10"/>
        <v>0</v>
      </c>
      <c r="W34" s="51">
        <f t="shared" si="11"/>
        <v>0</v>
      </c>
      <c r="X34" s="51">
        <f t="shared" si="19"/>
        <v>0</v>
      </c>
      <c r="Y34" s="51">
        <f t="shared" si="20"/>
        <v>0</v>
      </c>
      <c r="Z34" s="67">
        <f t="shared" si="12"/>
        <v>0</v>
      </c>
      <c r="AA34" s="52" t="str">
        <f t="shared" si="21"/>
        <v>0</v>
      </c>
    </row>
    <row r="35" spans="1:27" ht="15">
      <c r="A35" s="55"/>
      <c r="B35" s="55"/>
      <c r="C35" s="68"/>
      <c r="D35" s="68"/>
      <c r="E35" s="68"/>
      <c r="F35" s="69">
        <f t="shared" si="13"/>
        <v>0</v>
      </c>
      <c r="G35" s="61" t="str">
        <f t="shared" si="14"/>
        <v>0</v>
      </c>
      <c r="H35" s="68"/>
      <c r="I35" s="68"/>
      <c r="J35" s="68"/>
      <c r="K35" s="70">
        <f t="shared" si="15"/>
        <v>0</v>
      </c>
      <c r="L35" s="61" t="str">
        <f t="shared" si="16"/>
        <v>0</v>
      </c>
      <c r="M35" s="70"/>
      <c r="N35" s="68"/>
      <c r="O35" s="68"/>
      <c r="P35" s="70">
        <f t="shared" si="17"/>
        <v>0</v>
      </c>
      <c r="Q35" s="61" t="str">
        <f t="shared" si="18"/>
        <v>0</v>
      </c>
      <c r="R35" s="63"/>
      <c r="S35" s="63"/>
      <c r="T35" s="63"/>
      <c r="U35" s="63">
        <f t="shared" si="9"/>
        <v>0</v>
      </c>
      <c r="V35" s="61" t="str">
        <f t="shared" si="10"/>
        <v>0</v>
      </c>
      <c r="W35" s="62">
        <f t="shared" si="11"/>
        <v>0</v>
      </c>
      <c r="X35" s="62">
        <f t="shared" si="19"/>
        <v>0</v>
      </c>
      <c r="Y35" s="62">
        <f t="shared" si="20"/>
        <v>0</v>
      </c>
      <c r="Z35" s="64">
        <f t="shared" si="12"/>
        <v>0</v>
      </c>
      <c r="AA35" s="71" t="str">
        <f t="shared" si="21"/>
        <v>0</v>
      </c>
    </row>
    <row r="36" spans="1:27" ht="15">
      <c r="A36" s="32"/>
      <c r="B36" s="32"/>
      <c r="C36" s="47"/>
      <c r="D36" s="47"/>
      <c r="E36" s="47"/>
      <c r="F36" s="48">
        <f t="shared" si="13"/>
        <v>0</v>
      </c>
      <c r="G36" s="49" t="str">
        <f t="shared" si="14"/>
        <v>0</v>
      </c>
      <c r="H36" s="47"/>
      <c r="I36" s="47"/>
      <c r="J36" s="47"/>
      <c r="K36" s="50">
        <f t="shared" si="15"/>
        <v>0</v>
      </c>
      <c r="L36" s="49" t="str">
        <f t="shared" si="16"/>
        <v>0</v>
      </c>
      <c r="M36" s="50"/>
      <c r="N36" s="47"/>
      <c r="O36" s="47"/>
      <c r="P36" s="50">
        <f t="shared" si="17"/>
        <v>0</v>
      </c>
      <c r="Q36" s="49" t="str">
        <f t="shared" si="18"/>
        <v>0</v>
      </c>
      <c r="R36" s="60"/>
      <c r="S36" s="60"/>
      <c r="T36" s="60"/>
      <c r="U36" s="60">
        <f t="shared" si="9"/>
        <v>0</v>
      </c>
      <c r="V36" s="49" t="str">
        <f t="shared" si="10"/>
        <v>0</v>
      </c>
      <c r="W36" s="51">
        <f t="shared" si="11"/>
        <v>0</v>
      </c>
      <c r="X36" s="51">
        <f t="shared" si="19"/>
        <v>0</v>
      </c>
      <c r="Y36" s="51">
        <f t="shared" si="20"/>
        <v>0</v>
      </c>
      <c r="Z36" s="67">
        <f t="shared" si="12"/>
        <v>0</v>
      </c>
      <c r="AA36" s="52" t="str">
        <f t="shared" si="21"/>
        <v>0</v>
      </c>
    </row>
    <row r="37" spans="1:27" ht="15">
      <c r="A37" s="68"/>
      <c r="B37" s="68"/>
      <c r="C37" s="68"/>
      <c r="D37" s="68"/>
      <c r="E37" s="68"/>
      <c r="F37" s="69">
        <f t="shared" si="13"/>
        <v>0</v>
      </c>
      <c r="G37" s="61" t="str">
        <f t="shared" si="14"/>
        <v>0</v>
      </c>
      <c r="H37" s="68"/>
      <c r="I37" s="68"/>
      <c r="J37" s="68"/>
      <c r="K37" s="70">
        <f t="shared" si="15"/>
        <v>0</v>
      </c>
      <c r="L37" s="61" t="str">
        <f t="shared" si="16"/>
        <v>0</v>
      </c>
      <c r="M37" s="70"/>
      <c r="N37" s="68"/>
      <c r="O37" s="68"/>
      <c r="P37" s="70">
        <f t="shared" si="17"/>
        <v>0</v>
      </c>
      <c r="Q37" s="61" t="str">
        <f t="shared" si="18"/>
        <v>0</v>
      </c>
      <c r="R37" s="63"/>
      <c r="S37" s="63"/>
      <c r="T37" s="63"/>
      <c r="U37" s="63">
        <f t="shared" si="9"/>
        <v>0</v>
      </c>
      <c r="V37" s="61" t="str">
        <f t="shared" si="10"/>
        <v>0</v>
      </c>
      <c r="W37" s="62">
        <f t="shared" si="11"/>
        <v>0</v>
      </c>
      <c r="X37" s="62">
        <f t="shared" si="19"/>
        <v>0</v>
      </c>
      <c r="Y37" s="62">
        <f t="shared" si="20"/>
        <v>0</v>
      </c>
      <c r="Z37" s="64">
        <f t="shared" si="12"/>
        <v>0</v>
      </c>
      <c r="AA37" s="71" t="str">
        <f t="shared" si="21"/>
        <v>0</v>
      </c>
    </row>
    <row r="38" spans="1:22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</sheetData>
  <sheetProtection/>
  <mergeCells count="5">
    <mergeCell ref="C1:G1"/>
    <mergeCell ref="H1:L1"/>
    <mergeCell ref="M1:Q1"/>
    <mergeCell ref="W1:AA1"/>
    <mergeCell ref="R1:V1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AB41"/>
  <sheetViews>
    <sheetView zoomScalePageLayoutView="0" workbookViewId="0" topLeftCell="A1">
      <selection activeCell="E22" sqref="E22"/>
    </sheetView>
  </sheetViews>
  <sheetFormatPr defaultColWidth="11.5546875" defaultRowHeight="15"/>
  <cols>
    <col min="1" max="1" width="0.9921875" style="0" customWidth="1"/>
    <col min="2" max="2" width="2.3359375" style="0" customWidth="1"/>
    <col min="3" max="3" width="10.99609375" style="0" customWidth="1"/>
    <col min="4" max="4" width="11.3359375" style="0" customWidth="1"/>
    <col min="5" max="5" width="5.5546875" style="0" customWidth="1"/>
    <col min="6" max="6" width="4.6640625" style="0" customWidth="1"/>
    <col min="7" max="7" width="4.88671875" style="0" customWidth="1"/>
    <col min="8" max="8" width="4.6640625" style="0" customWidth="1"/>
    <col min="9" max="9" width="6.6640625" style="0" customWidth="1"/>
    <col min="10" max="10" width="5.4453125" style="0" customWidth="1"/>
    <col min="11" max="12" width="5.3359375" style="0" customWidth="1"/>
    <col min="13" max="13" width="5.6640625" style="0" customWidth="1"/>
    <col min="14" max="14" width="5.99609375" style="17" customWidth="1"/>
    <col min="15" max="15" width="5.6640625" style="0" customWidth="1"/>
    <col min="16" max="16" width="5.5546875" style="0" customWidth="1"/>
    <col min="17" max="17" width="5.4453125" style="0" customWidth="1"/>
    <col min="18" max="18" width="4.99609375" style="0" customWidth="1"/>
    <col min="19" max="19" width="5.99609375" style="17" customWidth="1"/>
    <col min="20" max="23" width="6.3359375" style="17" customWidth="1"/>
    <col min="24" max="24" width="6.10546875" style="17" customWidth="1"/>
    <col min="25" max="25" width="7.4453125" style="0" customWidth="1"/>
    <col min="26" max="26" width="6.4453125" style="17" customWidth="1"/>
    <col min="27" max="27" width="7.88671875" style="0" customWidth="1"/>
    <col min="28" max="28" width="8.5546875" style="0" customWidth="1"/>
  </cols>
  <sheetData>
    <row r="2" spans="1:28" ht="16.5">
      <c r="A2" s="1"/>
      <c r="B2" s="1"/>
      <c r="C2" s="4" t="s">
        <v>0</v>
      </c>
      <c r="D2" s="54">
        <v>2014</v>
      </c>
      <c r="E2" s="104" t="s">
        <v>9</v>
      </c>
      <c r="F2" s="104"/>
      <c r="G2" s="104"/>
      <c r="H2" s="104"/>
      <c r="I2" s="104"/>
      <c r="J2" s="109" t="s">
        <v>10</v>
      </c>
      <c r="K2" s="109"/>
      <c r="L2" s="109"/>
      <c r="M2" s="109"/>
      <c r="N2" s="109"/>
      <c r="O2" s="108" t="s">
        <v>11</v>
      </c>
      <c r="P2" s="108"/>
      <c r="Q2" s="108"/>
      <c r="R2" s="108"/>
      <c r="S2" s="108"/>
      <c r="T2" s="105" t="s">
        <v>60</v>
      </c>
      <c r="U2" s="106"/>
      <c r="V2" s="106"/>
      <c r="W2" s="106"/>
      <c r="X2" s="106"/>
      <c r="Y2" s="107" t="s">
        <v>1</v>
      </c>
      <c r="Z2" s="107"/>
      <c r="AA2" s="107"/>
      <c r="AB2" s="107"/>
    </row>
    <row r="3" spans="3:28" ht="1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5"/>
      <c r="R3" s="15"/>
      <c r="S3" s="16"/>
      <c r="T3" s="16"/>
      <c r="U3" s="16"/>
      <c r="V3" s="16"/>
      <c r="W3" s="16"/>
      <c r="X3" s="16"/>
      <c r="Y3" s="15"/>
      <c r="Z3" s="16"/>
      <c r="AA3" s="15"/>
      <c r="AB3" s="15"/>
    </row>
    <row r="4" spans="1:28" ht="26.25" customHeight="1">
      <c r="A4" s="3"/>
      <c r="B4" s="3"/>
      <c r="C4" s="3" t="s">
        <v>2</v>
      </c>
      <c r="D4" s="20" t="s">
        <v>15</v>
      </c>
      <c r="E4" s="10" t="s">
        <v>8</v>
      </c>
      <c r="F4" s="10" t="s">
        <v>3</v>
      </c>
      <c r="G4" s="10" t="s">
        <v>4</v>
      </c>
      <c r="H4" s="10" t="s">
        <v>5</v>
      </c>
      <c r="I4" s="10" t="s">
        <v>6</v>
      </c>
      <c r="J4" s="11" t="s">
        <v>8</v>
      </c>
      <c r="K4" s="11" t="s">
        <v>3</v>
      </c>
      <c r="L4" s="11" t="s">
        <v>4</v>
      </c>
      <c r="M4" s="11" t="s">
        <v>5</v>
      </c>
      <c r="N4" s="11" t="s">
        <v>6</v>
      </c>
      <c r="O4" s="9" t="s">
        <v>8</v>
      </c>
      <c r="P4" s="9" t="s">
        <v>3</v>
      </c>
      <c r="Q4" s="9" t="s">
        <v>4</v>
      </c>
      <c r="R4" s="9" t="s">
        <v>5</v>
      </c>
      <c r="S4" s="9" t="s">
        <v>6</v>
      </c>
      <c r="T4" s="53" t="s">
        <v>8</v>
      </c>
      <c r="U4" s="53" t="s">
        <v>3</v>
      </c>
      <c r="V4" s="53" t="s">
        <v>4</v>
      </c>
      <c r="W4" s="53" t="s">
        <v>5</v>
      </c>
      <c r="X4" s="53" t="s">
        <v>6</v>
      </c>
      <c r="Y4" s="8" t="s">
        <v>7</v>
      </c>
      <c r="Z4" s="8" t="s">
        <v>3</v>
      </c>
      <c r="AA4" s="8" t="s">
        <v>8</v>
      </c>
      <c r="AB4" s="8" t="s">
        <v>6</v>
      </c>
    </row>
    <row r="5" spans="1:2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5"/>
      <c r="N5" s="7"/>
      <c r="O5" s="5"/>
      <c r="P5" s="2"/>
      <c r="Q5" s="2"/>
      <c r="R5" s="2"/>
      <c r="S5" s="7"/>
      <c r="T5" s="7"/>
      <c r="U5" s="7"/>
      <c r="V5" s="7"/>
      <c r="W5" s="7"/>
      <c r="X5" s="7"/>
      <c r="Y5" s="2"/>
      <c r="Z5" s="7"/>
      <c r="AA5" s="15"/>
      <c r="AB5" s="15"/>
    </row>
    <row r="6" spans="1:28" ht="15">
      <c r="A6" s="1"/>
      <c r="B6" s="2">
        <v>1</v>
      </c>
      <c r="C6" s="32" t="s">
        <v>16</v>
      </c>
      <c r="D6" s="32" t="s">
        <v>17</v>
      </c>
      <c r="E6" s="7">
        <v>3</v>
      </c>
      <c r="F6" s="7"/>
      <c r="G6" s="7"/>
      <c r="H6" s="6">
        <f aca="true" t="shared" si="0" ref="H6:H35">SUM(F6:G6)</f>
        <v>0</v>
      </c>
      <c r="I6" s="7">
        <f aca="true" t="shared" si="1" ref="I6:I35">H6/E6</f>
        <v>0</v>
      </c>
      <c r="J6" s="7">
        <v>1</v>
      </c>
      <c r="K6" s="7"/>
      <c r="L6" s="7"/>
      <c r="M6" s="5">
        <f aca="true" t="shared" si="2" ref="M6:M35">L6+K6</f>
        <v>0</v>
      </c>
      <c r="N6" s="7">
        <f aca="true" t="shared" si="3" ref="N6:N35">M6/J6</f>
        <v>0</v>
      </c>
      <c r="O6" s="5">
        <v>2</v>
      </c>
      <c r="P6" s="7"/>
      <c r="Q6" s="7"/>
      <c r="R6" s="5">
        <f aca="true" t="shared" si="4" ref="R6:R35">Q6+P6</f>
        <v>0</v>
      </c>
      <c r="S6" s="7">
        <f aca="true" t="shared" si="5" ref="S6:S35">R6/O6</f>
        <v>0</v>
      </c>
      <c r="T6" s="7">
        <v>4</v>
      </c>
      <c r="U6" s="7"/>
      <c r="V6" s="7"/>
      <c r="W6" s="7">
        <f>V6+U6</f>
        <v>0</v>
      </c>
      <c r="X6" s="7">
        <f>W6/T6</f>
        <v>0</v>
      </c>
      <c r="Y6" s="2">
        <f aca="true" t="shared" si="6" ref="Y6:Y35">R6+M6+H6+W6</f>
        <v>0</v>
      </c>
      <c r="Z6" s="7">
        <f aca="true" t="shared" si="7" ref="Z6:Z35">P6+K6+F6+U6</f>
        <v>0</v>
      </c>
      <c r="AA6" s="18">
        <f aca="true" t="shared" si="8" ref="AA6:AA35">O6+J6+E6+T6</f>
        <v>10</v>
      </c>
      <c r="AB6" s="15">
        <f aca="true" t="shared" si="9" ref="AB6:AB35">Y6/AA6</f>
        <v>0</v>
      </c>
    </row>
    <row r="7" spans="1:28" ht="15">
      <c r="A7" s="1"/>
      <c r="B7" s="2">
        <v>2</v>
      </c>
      <c r="C7" s="33" t="s">
        <v>18</v>
      </c>
      <c r="D7" s="33" t="s">
        <v>19</v>
      </c>
      <c r="E7" s="7"/>
      <c r="F7" s="7"/>
      <c r="G7" s="7"/>
      <c r="H7" s="6">
        <f t="shared" si="0"/>
        <v>0</v>
      </c>
      <c r="I7" s="7" t="e">
        <f t="shared" si="1"/>
        <v>#DIV/0!</v>
      </c>
      <c r="J7" s="7">
        <v>1</v>
      </c>
      <c r="K7" s="7"/>
      <c r="L7" s="7"/>
      <c r="M7" s="5">
        <f t="shared" si="2"/>
        <v>0</v>
      </c>
      <c r="N7" s="7">
        <f t="shared" si="3"/>
        <v>0</v>
      </c>
      <c r="O7" s="5">
        <v>2</v>
      </c>
      <c r="P7" s="7"/>
      <c r="Q7" s="7"/>
      <c r="R7" s="5">
        <f t="shared" si="4"/>
        <v>0</v>
      </c>
      <c r="S7" s="7">
        <f t="shared" si="5"/>
        <v>0</v>
      </c>
      <c r="T7" s="7">
        <v>4</v>
      </c>
      <c r="U7" s="7"/>
      <c r="V7" s="7">
        <v>1</v>
      </c>
      <c r="W7" s="7">
        <f aca="true" t="shared" si="10" ref="W7:W35">V7+U7</f>
        <v>1</v>
      </c>
      <c r="X7" s="7">
        <f aca="true" t="shared" si="11" ref="X7:X35">W7/T7</f>
        <v>0.25</v>
      </c>
      <c r="Y7" s="2">
        <f t="shared" si="6"/>
        <v>1</v>
      </c>
      <c r="Z7" s="7">
        <f t="shared" si="7"/>
        <v>0</v>
      </c>
      <c r="AA7" s="18">
        <f t="shared" si="8"/>
        <v>7</v>
      </c>
      <c r="AB7" s="15">
        <f t="shared" si="9"/>
        <v>0.14285714285714285</v>
      </c>
    </row>
    <row r="8" spans="1:28" ht="15">
      <c r="A8" s="1"/>
      <c r="B8" s="2">
        <v>3</v>
      </c>
      <c r="C8" s="32" t="s">
        <v>22</v>
      </c>
      <c r="D8" s="32" t="s">
        <v>23</v>
      </c>
      <c r="E8" s="7">
        <v>11</v>
      </c>
      <c r="F8" s="7">
        <v>4</v>
      </c>
      <c r="G8" s="7">
        <v>4</v>
      </c>
      <c r="H8" s="6">
        <f t="shared" si="0"/>
        <v>8</v>
      </c>
      <c r="I8" s="7">
        <f t="shared" si="1"/>
        <v>0.7272727272727273</v>
      </c>
      <c r="J8" s="7">
        <v>1</v>
      </c>
      <c r="K8" s="7"/>
      <c r="L8" s="7"/>
      <c r="M8" s="5">
        <f t="shared" si="2"/>
        <v>0</v>
      </c>
      <c r="N8" s="7">
        <f t="shared" si="3"/>
        <v>0</v>
      </c>
      <c r="O8" s="5">
        <v>3</v>
      </c>
      <c r="P8" s="7"/>
      <c r="Q8" s="7"/>
      <c r="R8" s="5">
        <f t="shared" si="4"/>
        <v>0</v>
      </c>
      <c r="S8" s="7">
        <f t="shared" si="5"/>
        <v>0</v>
      </c>
      <c r="T8" s="7">
        <v>4</v>
      </c>
      <c r="U8" s="7"/>
      <c r="V8" s="7"/>
      <c r="W8" s="7">
        <f t="shared" si="10"/>
        <v>0</v>
      </c>
      <c r="X8" s="7">
        <f t="shared" si="11"/>
        <v>0</v>
      </c>
      <c r="Y8" s="2">
        <f t="shared" si="6"/>
        <v>8</v>
      </c>
      <c r="Z8" s="7">
        <f t="shared" si="7"/>
        <v>4</v>
      </c>
      <c r="AA8" s="18">
        <f t="shared" si="8"/>
        <v>19</v>
      </c>
      <c r="AB8" s="15">
        <f t="shared" si="9"/>
        <v>0.42105263157894735</v>
      </c>
    </row>
    <row r="9" spans="1:28" ht="15">
      <c r="A9" s="1"/>
      <c r="B9" s="2">
        <v>4</v>
      </c>
      <c r="C9" s="33" t="s">
        <v>22</v>
      </c>
      <c r="D9" s="33" t="s">
        <v>24</v>
      </c>
      <c r="E9" s="7">
        <v>7</v>
      </c>
      <c r="F9" s="7">
        <v>1</v>
      </c>
      <c r="G9" s="7">
        <v>1</v>
      </c>
      <c r="H9" s="6">
        <f t="shared" si="0"/>
        <v>2</v>
      </c>
      <c r="I9" s="7">
        <f t="shared" si="1"/>
        <v>0.2857142857142857</v>
      </c>
      <c r="J9" s="7"/>
      <c r="K9" s="7"/>
      <c r="L9" s="7"/>
      <c r="M9" s="5">
        <f t="shared" si="2"/>
        <v>0</v>
      </c>
      <c r="N9" s="7" t="e">
        <f t="shared" si="3"/>
        <v>#DIV/0!</v>
      </c>
      <c r="O9" s="5"/>
      <c r="P9" s="7"/>
      <c r="Q9" s="7"/>
      <c r="R9" s="5">
        <f t="shared" si="4"/>
        <v>0</v>
      </c>
      <c r="S9" s="7" t="e">
        <f t="shared" si="5"/>
        <v>#DIV/0!</v>
      </c>
      <c r="T9" s="7"/>
      <c r="U9" s="7"/>
      <c r="V9" s="7"/>
      <c r="W9" s="7">
        <f t="shared" si="10"/>
        <v>0</v>
      </c>
      <c r="X9" s="7" t="e">
        <f t="shared" si="11"/>
        <v>#DIV/0!</v>
      </c>
      <c r="Y9" s="2">
        <f t="shared" si="6"/>
        <v>2</v>
      </c>
      <c r="Z9" s="7">
        <f t="shared" si="7"/>
        <v>1</v>
      </c>
      <c r="AA9" s="18">
        <f t="shared" si="8"/>
        <v>7</v>
      </c>
      <c r="AB9" s="15">
        <f t="shared" si="9"/>
        <v>0.2857142857142857</v>
      </c>
    </row>
    <row r="10" spans="1:28" ht="15">
      <c r="A10" s="1"/>
      <c r="B10" s="2">
        <v>5</v>
      </c>
      <c r="C10" s="32" t="s">
        <v>20</v>
      </c>
      <c r="D10" s="32" t="s">
        <v>21</v>
      </c>
      <c r="E10" s="7">
        <v>9</v>
      </c>
      <c r="F10" s="7">
        <v>1</v>
      </c>
      <c r="G10" s="7">
        <v>2</v>
      </c>
      <c r="H10" s="6">
        <f t="shared" si="0"/>
        <v>3</v>
      </c>
      <c r="I10" s="7">
        <f t="shared" si="1"/>
        <v>0.3333333333333333</v>
      </c>
      <c r="J10" s="7">
        <v>1</v>
      </c>
      <c r="K10" s="7"/>
      <c r="L10" s="7"/>
      <c r="M10" s="5">
        <f t="shared" si="2"/>
        <v>0</v>
      </c>
      <c r="N10" s="7">
        <f t="shared" si="3"/>
        <v>0</v>
      </c>
      <c r="O10" s="5">
        <v>1</v>
      </c>
      <c r="P10" s="7"/>
      <c r="Q10" s="7"/>
      <c r="R10" s="5">
        <f t="shared" si="4"/>
        <v>0</v>
      </c>
      <c r="S10" s="7">
        <f t="shared" si="5"/>
        <v>0</v>
      </c>
      <c r="T10" s="7">
        <v>4</v>
      </c>
      <c r="U10" s="7"/>
      <c r="V10" s="7">
        <v>1</v>
      </c>
      <c r="W10" s="7">
        <f t="shared" si="10"/>
        <v>1</v>
      </c>
      <c r="X10" s="7">
        <f t="shared" si="11"/>
        <v>0.25</v>
      </c>
      <c r="Y10" s="2">
        <f t="shared" si="6"/>
        <v>4</v>
      </c>
      <c r="Z10" s="7">
        <f t="shared" si="7"/>
        <v>1</v>
      </c>
      <c r="AA10" s="18">
        <f t="shared" si="8"/>
        <v>15</v>
      </c>
      <c r="AB10" s="15">
        <f t="shared" si="9"/>
        <v>0.26666666666666666</v>
      </c>
    </row>
    <row r="11" spans="1:28" ht="15">
      <c r="A11" s="1"/>
      <c r="B11" s="2">
        <v>6</v>
      </c>
      <c r="C11" s="33" t="s">
        <v>25</v>
      </c>
      <c r="D11" s="33" t="s">
        <v>26</v>
      </c>
      <c r="E11" s="7">
        <v>12</v>
      </c>
      <c r="F11" s="7">
        <v>4</v>
      </c>
      <c r="G11" s="7"/>
      <c r="H11" s="6">
        <f t="shared" si="0"/>
        <v>4</v>
      </c>
      <c r="I11" s="7">
        <f t="shared" si="1"/>
        <v>0.3333333333333333</v>
      </c>
      <c r="J11" s="7">
        <v>1</v>
      </c>
      <c r="K11" s="7"/>
      <c r="L11" s="7"/>
      <c r="M11" s="5">
        <f t="shared" si="2"/>
        <v>0</v>
      </c>
      <c r="N11" s="7">
        <f t="shared" si="3"/>
        <v>0</v>
      </c>
      <c r="O11" s="5">
        <v>3</v>
      </c>
      <c r="P11" s="7"/>
      <c r="Q11" s="7"/>
      <c r="R11" s="5">
        <f t="shared" si="4"/>
        <v>0</v>
      </c>
      <c r="S11" s="7">
        <f t="shared" si="5"/>
        <v>0</v>
      </c>
      <c r="T11" s="7">
        <v>4</v>
      </c>
      <c r="U11" s="7">
        <v>1</v>
      </c>
      <c r="V11" s="7"/>
      <c r="W11" s="7">
        <f t="shared" si="10"/>
        <v>1</v>
      </c>
      <c r="X11" s="7">
        <f t="shared" si="11"/>
        <v>0.25</v>
      </c>
      <c r="Y11" s="2">
        <f t="shared" si="6"/>
        <v>5</v>
      </c>
      <c r="Z11" s="7">
        <f t="shared" si="7"/>
        <v>5</v>
      </c>
      <c r="AA11" s="18">
        <f t="shared" si="8"/>
        <v>20</v>
      </c>
      <c r="AB11" s="15">
        <f t="shared" si="9"/>
        <v>0.25</v>
      </c>
    </row>
    <row r="12" spans="1:28" ht="15">
      <c r="A12" s="1"/>
      <c r="B12" s="2">
        <v>7</v>
      </c>
      <c r="C12" s="32" t="s">
        <v>27</v>
      </c>
      <c r="D12" s="32" t="s">
        <v>28</v>
      </c>
      <c r="E12" s="7"/>
      <c r="F12" s="7"/>
      <c r="G12" s="7"/>
      <c r="H12" s="6">
        <f t="shared" si="0"/>
        <v>0</v>
      </c>
      <c r="I12" s="7" t="e">
        <f t="shared" si="1"/>
        <v>#DIV/0!</v>
      </c>
      <c r="J12" s="7"/>
      <c r="K12" s="7"/>
      <c r="L12" s="7"/>
      <c r="M12" s="5">
        <f t="shared" si="2"/>
        <v>0</v>
      </c>
      <c r="N12" s="7" t="e">
        <f t="shared" si="3"/>
        <v>#DIV/0!</v>
      </c>
      <c r="O12" s="5"/>
      <c r="P12" s="7"/>
      <c r="Q12" s="7"/>
      <c r="R12" s="5">
        <f t="shared" si="4"/>
        <v>0</v>
      </c>
      <c r="S12" s="7" t="e">
        <f t="shared" si="5"/>
        <v>#DIV/0!</v>
      </c>
      <c r="T12" s="7"/>
      <c r="U12" s="7"/>
      <c r="V12" s="7"/>
      <c r="W12" s="7">
        <f t="shared" si="10"/>
        <v>0</v>
      </c>
      <c r="X12" s="7" t="e">
        <f t="shared" si="11"/>
        <v>#DIV/0!</v>
      </c>
      <c r="Y12" s="2">
        <f t="shared" si="6"/>
        <v>0</v>
      </c>
      <c r="Z12" s="7">
        <f t="shared" si="7"/>
        <v>0</v>
      </c>
      <c r="AA12" s="18">
        <f t="shared" si="8"/>
        <v>0</v>
      </c>
      <c r="AB12" s="15" t="e">
        <f t="shared" si="9"/>
        <v>#DIV/0!</v>
      </c>
    </row>
    <row r="13" spans="2:28" ht="15">
      <c r="B13" s="2">
        <v>8</v>
      </c>
      <c r="C13" s="33" t="s">
        <v>62</v>
      </c>
      <c r="D13" s="33" t="s">
        <v>63</v>
      </c>
      <c r="E13" s="7">
        <v>1</v>
      </c>
      <c r="F13" s="7"/>
      <c r="G13" s="7">
        <v>1</v>
      </c>
      <c r="H13" s="6">
        <f>SUM(F13:G13)</f>
        <v>1</v>
      </c>
      <c r="I13" s="7">
        <f>H13/E13</f>
        <v>1</v>
      </c>
      <c r="J13" s="7"/>
      <c r="K13" s="7"/>
      <c r="L13" s="7"/>
      <c r="M13" s="5">
        <f>L13+K13</f>
        <v>0</v>
      </c>
      <c r="N13" s="7" t="e">
        <f>M13/J13</f>
        <v>#DIV/0!</v>
      </c>
      <c r="O13" s="5"/>
      <c r="P13" s="7"/>
      <c r="Q13" s="7"/>
      <c r="R13" s="5">
        <f>Q13+P13</f>
        <v>0</v>
      </c>
      <c r="S13" s="7" t="e">
        <f>R13/O13</f>
        <v>#DIV/0!</v>
      </c>
      <c r="T13" s="7"/>
      <c r="U13" s="7"/>
      <c r="V13" s="7"/>
      <c r="W13" s="7">
        <f>V13+U13</f>
        <v>0</v>
      </c>
      <c r="X13" s="7" t="e">
        <f>W13/T13</f>
        <v>#DIV/0!</v>
      </c>
      <c r="Y13" s="2">
        <f>R13+M13+H13+W13</f>
        <v>1</v>
      </c>
      <c r="Z13" s="7">
        <f>P13+K13+F13+U13</f>
        <v>0</v>
      </c>
      <c r="AA13" s="18">
        <f>O13+J13+E13+T13</f>
        <v>1</v>
      </c>
      <c r="AB13" s="15">
        <f>Y13/AA13</f>
        <v>1</v>
      </c>
    </row>
    <row r="14" spans="1:28" ht="15">
      <c r="A14" s="1"/>
      <c r="B14" s="2">
        <v>9</v>
      </c>
      <c r="C14" s="32" t="s">
        <v>29</v>
      </c>
      <c r="D14" s="32" t="s">
        <v>30</v>
      </c>
      <c r="E14" s="7"/>
      <c r="F14" s="7"/>
      <c r="G14" s="7"/>
      <c r="H14" s="6">
        <f t="shared" si="0"/>
        <v>0</v>
      </c>
      <c r="I14" s="7" t="e">
        <f t="shared" si="1"/>
        <v>#DIV/0!</v>
      </c>
      <c r="J14" s="7"/>
      <c r="K14" s="7"/>
      <c r="L14" s="7"/>
      <c r="M14" s="5">
        <f t="shared" si="2"/>
        <v>0</v>
      </c>
      <c r="N14" s="7" t="e">
        <f t="shared" si="3"/>
        <v>#DIV/0!</v>
      </c>
      <c r="O14" s="5">
        <v>2</v>
      </c>
      <c r="P14" s="7"/>
      <c r="Q14" s="7"/>
      <c r="R14" s="5">
        <f t="shared" si="4"/>
        <v>0</v>
      </c>
      <c r="S14" s="7">
        <f t="shared" si="5"/>
        <v>0</v>
      </c>
      <c r="T14" s="7"/>
      <c r="U14" s="7"/>
      <c r="V14" s="7"/>
      <c r="W14" s="7">
        <f t="shared" si="10"/>
        <v>0</v>
      </c>
      <c r="X14" s="7" t="e">
        <f t="shared" si="11"/>
        <v>#DIV/0!</v>
      </c>
      <c r="Y14" s="2">
        <f t="shared" si="6"/>
        <v>0</v>
      </c>
      <c r="Z14" s="7">
        <f t="shared" si="7"/>
        <v>0</v>
      </c>
      <c r="AA14" s="18">
        <f t="shared" si="8"/>
        <v>2</v>
      </c>
      <c r="AB14" s="15">
        <f t="shared" si="9"/>
        <v>0</v>
      </c>
    </row>
    <row r="15" spans="1:28" ht="15">
      <c r="A15" s="1"/>
      <c r="B15" s="2">
        <v>10</v>
      </c>
      <c r="C15" s="33" t="s">
        <v>31</v>
      </c>
      <c r="D15" s="33" t="s">
        <v>32</v>
      </c>
      <c r="E15" s="7">
        <v>9</v>
      </c>
      <c r="F15" s="7">
        <v>11</v>
      </c>
      <c r="G15" s="7">
        <v>2</v>
      </c>
      <c r="H15" s="6">
        <f t="shared" si="0"/>
        <v>13</v>
      </c>
      <c r="I15" s="7">
        <f t="shared" si="1"/>
        <v>1.4444444444444444</v>
      </c>
      <c r="J15" s="7">
        <v>1</v>
      </c>
      <c r="K15" s="7">
        <v>1</v>
      </c>
      <c r="L15" s="7"/>
      <c r="M15" s="5">
        <f t="shared" si="2"/>
        <v>1</v>
      </c>
      <c r="N15" s="7">
        <f t="shared" si="3"/>
        <v>1</v>
      </c>
      <c r="O15" s="5">
        <v>2</v>
      </c>
      <c r="P15" s="7">
        <v>1</v>
      </c>
      <c r="Q15" s="7">
        <v>1</v>
      </c>
      <c r="R15" s="5">
        <f t="shared" si="4"/>
        <v>2</v>
      </c>
      <c r="S15" s="7">
        <f t="shared" si="5"/>
        <v>1</v>
      </c>
      <c r="T15" s="7">
        <v>4</v>
      </c>
      <c r="U15" s="7">
        <v>1</v>
      </c>
      <c r="V15" s="7">
        <v>2</v>
      </c>
      <c r="W15" s="7">
        <f t="shared" si="10"/>
        <v>3</v>
      </c>
      <c r="X15" s="7">
        <f t="shared" si="11"/>
        <v>0.75</v>
      </c>
      <c r="Y15" s="2">
        <f t="shared" si="6"/>
        <v>19</v>
      </c>
      <c r="Z15" s="7">
        <f t="shared" si="7"/>
        <v>14</v>
      </c>
      <c r="AA15" s="18">
        <f t="shared" si="8"/>
        <v>16</v>
      </c>
      <c r="AB15" s="15">
        <f t="shared" si="9"/>
        <v>1.1875</v>
      </c>
    </row>
    <row r="16" spans="1:28" ht="15">
      <c r="A16" s="1"/>
      <c r="B16" s="2">
        <v>11</v>
      </c>
      <c r="C16" s="32" t="s">
        <v>33</v>
      </c>
      <c r="D16" s="32" t="s">
        <v>34</v>
      </c>
      <c r="E16" s="7">
        <v>11</v>
      </c>
      <c r="F16" s="7">
        <v>3</v>
      </c>
      <c r="G16" s="7">
        <v>5</v>
      </c>
      <c r="H16" s="6">
        <f t="shared" si="0"/>
        <v>8</v>
      </c>
      <c r="I16" s="7">
        <f t="shared" si="1"/>
        <v>0.7272727272727273</v>
      </c>
      <c r="J16" s="7"/>
      <c r="K16" s="7"/>
      <c r="L16" s="7"/>
      <c r="M16" s="5">
        <f t="shared" si="2"/>
        <v>0</v>
      </c>
      <c r="N16" s="7" t="e">
        <f t="shared" si="3"/>
        <v>#DIV/0!</v>
      </c>
      <c r="O16" s="5">
        <v>2</v>
      </c>
      <c r="P16" s="7"/>
      <c r="Q16" s="7"/>
      <c r="R16" s="5">
        <f t="shared" si="4"/>
        <v>0</v>
      </c>
      <c r="S16" s="7">
        <f t="shared" si="5"/>
        <v>0</v>
      </c>
      <c r="T16" s="7"/>
      <c r="U16" s="7"/>
      <c r="V16" s="7"/>
      <c r="W16" s="7">
        <f t="shared" si="10"/>
        <v>0</v>
      </c>
      <c r="X16" s="7" t="e">
        <f t="shared" si="11"/>
        <v>#DIV/0!</v>
      </c>
      <c r="Y16" s="2">
        <f t="shared" si="6"/>
        <v>8</v>
      </c>
      <c r="Z16" s="7">
        <f t="shared" si="7"/>
        <v>3</v>
      </c>
      <c r="AA16" s="18">
        <f t="shared" si="8"/>
        <v>13</v>
      </c>
      <c r="AB16" s="15">
        <f t="shared" si="9"/>
        <v>0.6153846153846154</v>
      </c>
    </row>
    <row r="17" spans="1:28" ht="15">
      <c r="A17" s="1"/>
      <c r="B17" s="2">
        <v>12</v>
      </c>
      <c r="C17" s="33" t="s">
        <v>35</v>
      </c>
      <c r="D17" s="33" t="s">
        <v>23</v>
      </c>
      <c r="E17" s="7">
        <v>11</v>
      </c>
      <c r="F17" s="7"/>
      <c r="G17" s="7">
        <v>1</v>
      </c>
      <c r="H17" s="6">
        <f t="shared" si="0"/>
        <v>1</v>
      </c>
      <c r="I17" s="7">
        <f t="shared" si="1"/>
        <v>0.09090909090909091</v>
      </c>
      <c r="J17" s="7"/>
      <c r="K17" s="7"/>
      <c r="L17" s="7"/>
      <c r="M17" s="5">
        <f t="shared" si="2"/>
        <v>0</v>
      </c>
      <c r="N17" s="7" t="e">
        <f t="shared" si="3"/>
        <v>#DIV/0!</v>
      </c>
      <c r="O17" s="5">
        <v>2</v>
      </c>
      <c r="P17" s="7"/>
      <c r="Q17" s="7"/>
      <c r="R17" s="5">
        <f t="shared" si="4"/>
        <v>0</v>
      </c>
      <c r="S17" s="7">
        <f t="shared" si="5"/>
        <v>0</v>
      </c>
      <c r="T17" s="7">
        <v>4</v>
      </c>
      <c r="U17" s="7"/>
      <c r="V17" s="7"/>
      <c r="W17" s="7">
        <f t="shared" si="10"/>
        <v>0</v>
      </c>
      <c r="X17" s="7">
        <f t="shared" si="11"/>
        <v>0</v>
      </c>
      <c r="Y17" s="2">
        <f t="shared" si="6"/>
        <v>1</v>
      </c>
      <c r="Z17" s="7">
        <f t="shared" si="7"/>
        <v>0</v>
      </c>
      <c r="AA17" s="18">
        <f t="shared" si="8"/>
        <v>17</v>
      </c>
      <c r="AB17" s="15">
        <f t="shared" si="9"/>
        <v>0.058823529411764705</v>
      </c>
    </row>
    <row r="18" spans="2:28" ht="15">
      <c r="B18" s="2">
        <v>13</v>
      </c>
      <c r="C18" s="32" t="s">
        <v>36</v>
      </c>
      <c r="D18" s="32" t="s">
        <v>26</v>
      </c>
      <c r="E18" s="7">
        <v>10</v>
      </c>
      <c r="F18" s="7"/>
      <c r="G18" s="7"/>
      <c r="H18" s="6">
        <f t="shared" si="0"/>
        <v>0</v>
      </c>
      <c r="I18" s="7">
        <f t="shared" si="1"/>
        <v>0</v>
      </c>
      <c r="J18" s="7">
        <v>1</v>
      </c>
      <c r="K18" s="7"/>
      <c r="L18" s="7"/>
      <c r="M18" s="5">
        <f t="shared" si="2"/>
        <v>0</v>
      </c>
      <c r="N18" s="7">
        <f t="shared" si="3"/>
        <v>0</v>
      </c>
      <c r="O18" s="5">
        <v>2</v>
      </c>
      <c r="P18" s="7"/>
      <c r="Q18" s="7"/>
      <c r="R18" s="5">
        <f t="shared" si="4"/>
        <v>0</v>
      </c>
      <c r="S18" s="7">
        <f t="shared" si="5"/>
        <v>0</v>
      </c>
      <c r="T18" s="7">
        <v>4</v>
      </c>
      <c r="U18" s="7"/>
      <c r="V18" s="7">
        <v>1</v>
      </c>
      <c r="W18" s="7">
        <f t="shared" si="10"/>
        <v>1</v>
      </c>
      <c r="X18" s="7">
        <f t="shared" si="11"/>
        <v>0.25</v>
      </c>
      <c r="Y18" s="2">
        <f t="shared" si="6"/>
        <v>1</v>
      </c>
      <c r="Z18" s="7">
        <f t="shared" si="7"/>
        <v>0</v>
      </c>
      <c r="AA18" s="18">
        <f t="shared" si="8"/>
        <v>17</v>
      </c>
      <c r="AB18" s="15">
        <f t="shared" si="9"/>
        <v>0.058823529411764705</v>
      </c>
    </row>
    <row r="19" spans="2:28" ht="15">
      <c r="B19" s="2">
        <v>14</v>
      </c>
      <c r="C19" s="33" t="s">
        <v>37</v>
      </c>
      <c r="D19" s="33" t="s">
        <v>38</v>
      </c>
      <c r="E19" s="7">
        <v>12</v>
      </c>
      <c r="F19" s="7">
        <v>12</v>
      </c>
      <c r="G19" s="7">
        <v>7</v>
      </c>
      <c r="H19" s="6">
        <f t="shared" si="0"/>
        <v>19</v>
      </c>
      <c r="I19" s="7">
        <f t="shared" si="1"/>
        <v>1.5833333333333333</v>
      </c>
      <c r="J19" s="7">
        <v>1</v>
      </c>
      <c r="K19" s="7">
        <v>1</v>
      </c>
      <c r="L19" s="7"/>
      <c r="M19" s="5">
        <f t="shared" si="2"/>
        <v>1</v>
      </c>
      <c r="N19" s="7">
        <f t="shared" si="3"/>
        <v>1</v>
      </c>
      <c r="O19" s="5">
        <v>3</v>
      </c>
      <c r="P19" s="7">
        <v>1</v>
      </c>
      <c r="Q19" s="7"/>
      <c r="R19" s="5">
        <f t="shared" si="4"/>
        <v>1</v>
      </c>
      <c r="S19" s="7">
        <f t="shared" si="5"/>
        <v>0.3333333333333333</v>
      </c>
      <c r="T19" s="7"/>
      <c r="U19" s="7"/>
      <c r="V19" s="7"/>
      <c r="W19" s="7">
        <f t="shared" si="10"/>
        <v>0</v>
      </c>
      <c r="X19" s="7" t="e">
        <f t="shared" si="11"/>
        <v>#DIV/0!</v>
      </c>
      <c r="Y19" s="2">
        <f t="shared" si="6"/>
        <v>21</v>
      </c>
      <c r="Z19" s="7">
        <f t="shared" si="7"/>
        <v>14</v>
      </c>
      <c r="AA19" s="18">
        <f t="shared" si="8"/>
        <v>16</v>
      </c>
      <c r="AB19" s="15">
        <f t="shared" si="9"/>
        <v>1.3125</v>
      </c>
    </row>
    <row r="20" spans="2:28" ht="15">
      <c r="B20" s="2">
        <v>15</v>
      </c>
      <c r="C20" s="32" t="s">
        <v>39</v>
      </c>
      <c r="D20" s="32" t="s">
        <v>40</v>
      </c>
      <c r="E20" s="7">
        <v>3</v>
      </c>
      <c r="F20" s="7"/>
      <c r="G20" s="7"/>
      <c r="H20" s="6">
        <f t="shared" si="0"/>
        <v>0</v>
      </c>
      <c r="I20" s="7">
        <f t="shared" si="1"/>
        <v>0</v>
      </c>
      <c r="J20" s="7"/>
      <c r="K20" s="7"/>
      <c r="L20" s="7"/>
      <c r="M20" s="5">
        <f t="shared" si="2"/>
        <v>0</v>
      </c>
      <c r="N20" s="7" t="e">
        <f t="shared" si="3"/>
        <v>#DIV/0!</v>
      </c>
      <c r="O20" s="5">
        <v>1</v>
      </c>
      <c r="P20" s="7"/>
      <c r="Q20" s="7"/>
      <c r="R20" s="5">
        <f t="shared" si="4"/>
        <v>0</v>
      </c>
      <c r="S20" s="7">
        <f t="shared" si="5"/>
        <v>0</v>
      </c>
      <c r="T20" s="7"/>
      <c r="U20" s="7"/>
      <c r="V20" s="7"/>
      <c r="W20" s="7">
        <f t="shared" si="10"/>
        <v>0</v>
      </c>
      <c r="X20" s="7" t="e">
        <f t="shared" si="11"/>
        <v>#DIV/0!</v>
      </c>
      <c r="Y20" s="2">
        <f t="shared" si="6"/>
        <v>0</v>
      </c>
      <c r="Z20" s="7">
        <f t="shared" si="7"/>
        <v>0</v>
      </c>
      <c r="AA20" s="18">
        <f t="shared" si="8"/>
        <v>4</v>
      </c>
      <c r="AB20" s="15">
        <f t="shared" si="9"/>
        <v>0</v>
      </c>
    </row>
    <row r="21" spans="2:28" ht="15">
      <c r="B21" s="2">
        <v>16</v>
      </c>
      <c r="C21" s="33" t="s">
        <v>41</v>
      </c>
      <c r="D21" s="33" t="s">
        <v>42</v>
      </c>
      <c r="E21" s="7">
        <v>11</v>
      </c>
      <c r="F21" s="7"/>
      <c r="G21" s="7"/>
      <c r="H21" s="6">
        <f t="shared" si="0"/>
        <v>0</v>
      </c>
      <c r="I21" s="7">
        <f t="shared" si="1"/>
        <v>0</v>
      </c>
      <c r="J21" s="7">
        <v>1</v>
      </c>
      <c r="K21" s="7"/>
      <c r="L21" s="7"/>
      <c r="M21" s="5">
        <f t="shared" si="2"/>
        <v>0</v>
      </c>
      <c r="N21" s="7">
        <f t="shared" si="3"/>
        <v>0</v>
      </c>
      <c r="O21" s="5">
        <v>3</v>
      </c>
      <c r="P21" s="7"/>
      <c r="Q21" s="7">
        <v>1</v>
      </c>
      <c r="R21" s="5">
        <f t="shared" si="4"/>
        <v>1</v>
      </c>
      <c r="S21" s="7">
        <f t="shared" si="5"/>
        <v>0.3333333333333333</v>
      </c>
      <c r="T21" s="7">
        <v>4</v>
      </c>
      <c r="U21" s="7"/>
      <c r="V21" s="7"/>
      <c r="W21" s="7">
        <f t="shared" si="10"/>
        <v>0</v>
      </c>
      <c r="X21" s="7">
        <f t="shared" si="11"/>
        <v>0</v>
      </c>
      <c r="Y21" s="2">
        <f t="shared" si="6"/>
        <v>1</v>
      </c>
      <c r="Z21" s="7">
        <f t="shared" si="7"/>
        <v>0</v>
      </c>
      <c r="AA21" s="18">
        <f t="shared" si="8"/>
        <v>19</v>
      </c>
      <c r="AB21" s="15">
        <f t="shared" si="9"/>
        <v>0.05263157894736842</v>
      </c>
    </row>
    <row r="22" spans="2:28" ht="15">
      <c r="B22" s="2">
        <v>17</v>
      </c>
      <c r="C22" s="32" t="s">
        <v>43</v>
      </c>
      <c r="D22" s="32" t="s">
        <v>44</v>
      </c>
      <c r="E22" s="7">
        <v>9</v>
      </c>
      <c r="F22" s="7">
        <v>1</v>
      </c>
      <c r="G22" s="7"/>
      <c r="H22" s="6">
        <f t="shared" si="0"/>
        <v>1</v>
      </c>
      <c r="I22" s="7">
        <f t="shared" si="1"/>
        <v>0.1111111111111111</v>
      </c>
      <c r="J22" s="7"/>
      <c r="K22" s="7"/>
      <c r="L22" s="7"/>
      <c r="M22" s="5">
        <f t="shared" si="2"/>
        <v>0</v>
      </c>
      <c r="N22" s="7" t="e">
        <f t="shared" si="3"/>
        <v>#DIV/0!</v>
      </c>
      <c r="O22" s="5">
        <v>3</v>
      </c>
      <c r="P22" s="7"/>
      <c r="Q22" s="7"/>
      <c r="R22" s="5">
        <f t="shared" si="4"/>
        <v>0</v>
      </c>
      <c r="S22" s="7">
        <f t="shared" si="5"/>
        <v>0</v>
      </c>
      <c r="T22" s="7"/>
      <c r="U22" s="7"/>
      <c r="V22" s="7"/>
      <c r="W22" s="7">
        <f t="shared" si="10"/>
        <v>0</v>
      </c>
      <c r="X22" s="7" t="e">
        <f t="shared" si="11"/>
        <v>#DIV/0!</v>
      </c>
      <c r="Y22" s="2">
        <f t="shared" si="6"/>
        <v>1</v>
      </c>
      <c r="Z22" s="7">
        <f t="shared" si="7"/>
        <v>1</v>
      </c>
      <c r="AA22" s="18">
        <f t="shared" si="8"/>
        <v>12</v>
      </c>
      <c r="AB22" s="15">
        <f t="shared" si="9"/>
        <v>0.08333333333333333</v>
      </c>
    </row>
    <row r="23" spans="2:28" ht="15">
      <c r="B23" s="2">
        <v>18</v>
      </c>
      <c r="C23" s="33" t="s">
        <v>45</v>
      </c>
      <c r="D23" s="33" t="s">
        <v>46</v>
      </c>
      <c r="E23" s="7"/>
      <c r="F23" s="7"/>
      <c r="G23" s="7"/>
      <c r="H23" s="6">
        <f t="shared" si="0"/>
        <v>0</v>
      </c>
      <c r="I23" s="7" t="e">
        <f t="shared" si="1"/>
        <v>#DIV/0!</v>
      </c>
      <c r="J23" s="7"/>
      <c r="K23" s="7"/>
      <c r="L23" s="7"/>
      <c r="M23" s="5">
        <f t="shared" si="2"/>
        <v>0</v>
      </c>
      <c r="N23" s="7" t="e">
        <f t="shared" si="3"/>
        <v>#DIV/0!</v>
      </c>
      <c r="O23" s="5">
        <v>1</v>
      </c>
      <c r="P23" s="7"/>
      <c r="Q23" s="7"/>
      <c r="R23" s="5">
        <f t="shared" si="4"/>
        <v>0</v>
      </c>
      <c r="S23" s="7">
        <f t="shared" si="5"/>
        <v>0</v>
      </c>
      <c r="T23" s="7"/>
      <c r="U23" s="7"/>
      <c r="V23" s="7"/>
      <c r="W23" s="7">
        <f t="shared" si="10"/>
        <v>0</v>
      </c>
      <c r="X23" s="7" t="e">
        <f t="shared" si="11"/>
        <v>#DIV/0!</v>
      </c>
      <c r="Y23" s="2">
        <f t="shared" si="6"/>
        <v>0</v>
      </c>
      <c r="Z23" s="7">
        <f t="shared" si="7"/>
        <v>0</v>
      </c>
      <c r="AA23" s="18">
        <f t="shared" si="8"/>
        <v>1</v>
      </c>
      <c r="AB23" s="15">
        <f t="shared" si="9"/>
        <v>0</v>
      </c>
    </row>
    <row r="24" spans="2:28" ht="15">
      <c r="B24" s="2">
        <v>19</v>
      </c>
      <c r="C24" s="32" t="s">
        <v>47</v>
      </c>
      <c r="D24" s="32" t="s">
        <v>42</v>
      </c>
      <c r="E24" s="7">
        <v>12</v>
      </c>
      <c r="F24" s="7"/>
      <c r="G24" s="7"/>
      <c r="H24" s="6">
        <f t="shared" si="0"/>
        <v>0</v>
      </c>
      <c r="I24" s="7">
        <f t="shared" si="1"/>
        <v>0</v>
      </c>
      <c r="J24" s="7">
        <v>1</v>
      </c>
      <c r="K24" s="7"/>
      <c r="L24" s="7"/>
      <c r="M24" s="5">
        <f t="shared" si="2"/>
        <v>0</v>
      </c>
      <c r="N24" s="7">
        <f t="shared" si="3"/>
        <v>0</v>
      </c>
      <c r="O24" s="5">
        <v>2</v>
      </c>
      <c r="P24" s="7"/>
      <c r="Q24" s="7"/>
      <c r="R24" s="5">
        <f t="shared" si="4"/>
        <v>0</v>
      </c>
      <c r="S24" s="7">
        <f t="shared" si="5"/>
        <v>0</v>
      </c>
      <c r="T24" s="7">
        <v>4</v>
      </c>
      <c r="U24" s="7"/>
      <c r="V24" s="7"/>
      <c r="W24" s="7">
        <f t="shared" si="10"/>
        <v>0</v>
      </c>
      <c r="X24" s="7">
        <f t="shared" si="11"/>
        <v>0</v>
      </c>
      <c r="Y24" s="2">
        <f t="shared" si="6"/>
        <v>0</v>
      </c>
      <c r="Z24" s="7">
        <f t="shared" si="7"/>
        <v>0</v>
      </c>
      <c r="AA24" s="18">
        <f t="shared" si="8"/>
        <v>19</v>
      </c>
      <c r="AB24" s="15">
        <f t="shared" si="9"/>
        <v>0</v>
      </c>
    </row>
    <row r="25" spans="2:28" ht="15">
      <c r="B25" s="2">
        <v>20</v>
      </c>
      <c r="C25" s="33" t="s">
        <v>48</v>
      </c>
      <c r="D25" s="33" t="s">
        <v>46</v>
      </c>
      <c r="E25" s="7">
        <v>12</v>
      </c>
      <c r="F25" s="7"/>
      <c r="G25" s="7"/>
      <c r="H25" s="6">
        <f t="shared" si="0"/>
        <v>0</v>
      </c>
      <c r="I25" s="7">
        <f t="shared" si="1"/>
        <v>0</v>
      </c>
      <c r="J25" s="7">
        <v>1</v>
      </c>
      <c r="K25" s="7"/>
      <c r="L25" s="7"/>
      <c r="M25" s="5">
        <f t="shared" si="2"/>
        <v>0</v>
      </c>
      <c r="N25" s="7">
        <f t="shared" si="3"/>
        <v>0</v>
      </c>
      <c r="O25" s="5">
        <v>3</v>
      </c>
      <c r="P25" s="7"/>
      <c r="Q25" s="7"/>
      <c r="R25" s="5">
        <f t="shared" si="4"/>
        <v>0</v>
      </c>
      <c r="S25" s="7">
        <f t="shared" si="5"/>
        <v>0</v>
      </c>
      <c r="T25" s="7">
        <v>4</v>
      </c>
      <c r="U25" s="7"/>
      <c r="V25" s="7"/>
      <c r="W25" s="7">
        <f t="shared" si="10"/>
        <v>0</v>
      </c>
      <c r="X25" s="7">
        <f t="shared" si="11"/>
        <v>0</v>
      </c>
      <c r="Y25" s="2">
        <f t="shared" si="6"/>
        <v>0</v>
      </c>
      <c r="Z25" s="7">
        <f t="shared" si="7"/>
        <v>0</v>
      </c>
      <c r="AA25" s="18">
        <f t="shared" si="8"/>
        <v>20</v>
      </c>
      <c r="AB25" s="15">
        <f t="shared" si="9"/>
        <v>0</v>
      </c>
    </row>
    <row r="26" spans="2:28" ht="15">
      <c r="B26" s="2">
        <v>21</v>
      </c>
      <c r="C26" s="32" t="s">
        <v>49</v>
      </c>
      <c r="D26" s="32" t="s">
        <v>50</v>
      </c>
      <c r="E26" s="7">
        <v>7</v>
      </c>
      <c r="F26" s="7"/>
      <c r="G26" s="7">
        <v>1</v>
      </c>
      <c r="H26" s="6">
        <f t="shared" si="0"/>
        <v>1</v>
      </c>
      <c r="I26" s="7">
        <f t="shared" si="1"/>
        <v>0.14285714285714285</v>
      </c>
      <c r="J26" s="7"/>
      <c r="K26" s="7"/>
      <c r="L26" s="7"/>
      <c r="M26" s="5">
        <f t="shared" si="2"/>
        <v>0</v>
      </c>
      <c r="N26" s="7" t="e">
        <f t="shared" si="3"/>
        <v>#DIV/0!</v>
      </c>
      <c r="O26" s="5">
        <v>4</v>
      </c>
      <c r="P26" s="7">
        <v>1</v>
      </c>
      <c r="Q26" s="7">
        <v>1</v>
      </c>
      <c r="R26" s="5">
        <f t="shared" si="4"/>
        <v>2</v>
      </c>
      <c r="S26" s="7">
        <f t="shared" si="5"/>
        <v>0.5</v>
      </c>
      <c r="T26" s="7">
        <v>4</v>
      </c>
      <c r="U26" s="7"/>
      <c r="V26" s="7"/>
      <c r="W26" s="7">
        <f t="shared" si="10"/>
        <v>0</v>
      </c>
      <c r="X26" s="7">
        <f t="shared" si="11"/>
        <v>0</v>
      </c>
      <c r="Y26" s="2">
        <f t="shared" si="6"/>
        <v>3</v>
      </c>
      <c r="Z26" s="7">
        <f t="shared" si="7"/>
        <v>1</v>
      </c>
      <c r="AA26" s="18">
        <f t="shared" si="8"/>
        <v>15</v>
      </c>
      <c r="AB26" s="15">
        <f t="shared" si="9"/>
        <v>0.2</v>
      </c>
    </row>
    <row r="27" spans="2:28" ht="15">
      <c r="B27" s="2">
        <v>22</v>
      </c>
      <c r="C27" s="33" t="s">
        <v>51</v>
      </c>
      <c r="D27" s="33" t="s">
        <v>32</v>
      </c>
      <c r="E27" s="7">
        <v>6</v>
      </c>
      <c r="F27" s="7">
        <v>1</v>
      </c>
      <c r="G27" s="7">
        <v>1</v>
      </c>
      <c r="H27" s="6">
        <f t="shared" si="0"/>
        <v>2</v>
      </c>
      <c r="I27" s="7">
        <f t="shared" si="1"/>
        <v>0.3333333333333333</v>
      </c>
      <c r="J27" s="7">
        <v>1</v>
      </c>
      <c r="K27" s="7"/>
      <c r="L27" s="7"/>
      <c r="M27" s="5">
        <f t="shared" si="2"/>
        <v>0</v>
      </c>
      <c r="N27" s="7">
        <f t="shared" si="3"/>
        <v>0</v>
      </c>
      <c r="O27" s="5">
        <v>4</v>
      </c>
      <c r="P27" s="7"/>
      <c r="Q27" s="7"/>
      <c r="R27" s="5">
        <f t="shared" si="4"/>
        <v>0</v>
      </c>
      <c r="S27" s="7">
        <f t="shared" si="5"/>
        <v>0</v>
      </c>
      <c r="T27" s="7"/>
      <c r="U27" s="7"/>
      <c r="V27" s="7"/>
      <c r="W27" s="7">
        <f t="shared" si="10"/>
        <v>0</v>
      </c>
      <c r="X27" s="7" t="e">
        <f t="shared" si="11"/>
        <v>#DIV/0!</v>
      </c>
      <c r="Y27" s="2">
        <f t="shared" si="6"/>
        <v>2</v>
      </c>
      <c r="Z27" s="7">
        <f t="shared" si="7"/>
        <v>1</v>
      </c>
      <c r="AA27" s="18">
        <f t="shared" si="8"/>
        <v>11</v>
      </c>
      <c r="AB27" s="15">
        <f t="shared" si="9"/>
        <v>0.18181818181818182</v>
      </c>
    </row>
    <row r="28" spans="2:28" ht="15">
      <c r="B28" s="2">
        <v>23</v>
      </c>
      <c r="C28" s="32" t="s">
        <v>52</v>
      </c>
      <c r="D28" s="32" t="s">
        <v>32</v>
      </c>
      <c r="E28" s="7">
        <v>8</v>
      </c>
      <c r="F28" s="7"/>
      <c r="G28" s="7">
        <v>1</v>
      </c>
      <c r="H28" s="6">
        <f t="shared" si="0"/>
        <v>1</v>
      </c>
      <c r="I28" s="7">
        <f t="shared" si="1"/>
        <v>0.125</v>
      </c>
      <c r="J28" s="7"/>
      <c r="K28" s="7"/>
      <c r="L28" s="7"/>
      <c r="M28" s="5">
        <f t="shared" si="2"/>
        <v>0</v>
      </c>
      <c r="N28" s="7" t="e">
        <f t="shared" si="3"/>
        <v>#DIV/0!</v>
      </c>
      <c r="O28" s="5">
        <v>2</v>
      </c>
      <c r="P28" s="7"/>
      <c r="Q28" s="7"/>
      <c r="R28" s="5">
        <f t="shared" si="4"/>
        <v>0</v>
      </c>
      <c r="S28" s="7">
        <f t="shared" si="5"/>
        <v>0</v>
      </c>
      <c r="T28" s="7">
        <v>4</v>
      </c>
      <c r="U28" s="7"/>
      <c r="V28" s="7"/>
      <c r="W28" s="7">
        <f t="shared" si="10"/>
        <v>0</v>
      </c>
      <c r="X28" s="7">
        <f t="shared" si="11"/>
        <v>0</v>
      </c>
      <c r="Y28" s="2">
        <f t="shared" si="6"/>
        <v>1</v>
      </c>
      <c r="Z28" s="7">
        <f t="shared" si="7"/>
        <v>0</v>
      </c>
      <c r="AA28" s="18">
        <f t="shared" si="8"/>
        <v>14</v>
      </c>
      <c r="AB28" s="15">
        <f t="shared" si="9"/>
        <v>0.07142857142857142</v>
      </c>
    </row>
    <row r="29" spans="2:28" ht="15">
      <c r="B29" s="2">
        <v>24</v>
      </c>
      <c r="C29" s="33" t="s">
        <v>53</v>
      </c>
      <c r="D29" s="33" t="s">
        <v>19</v>
      </c>
      <c r="E29" s="7">
        <v>9</v>
      </c>
      <c r="F29" s="7">
        <v>1</v>
      </c>
      <c r="G29" s="7">
        <v>11</v>
      </c>
      <c r="H29" s="6">
        <f t="shared" si="0"/>
        <v>12</v>
      </c>
      <c r="I29" s="7">
        <f t="shared" si="1"/>
        <v>1.3333333333333333</v>
      </c>
      <c r="J29" s="7">
        <v>1</v>
      </c>
      <c r="K29" s="7"/>
      <c r="L29" s="7">
        <v>1</v>
      </c>
      <c r="M29" s="5">
        <f t="shared" si="2"/>
        <v>1</v>
      </c>
      <c r="N29" s="7">
        <f t="shared" si="3"/>
        <v>1</v>
      </c>
      <c r="O29" s="5">
        <v>3</v>
      </c>
      <c r="P29" s="7">
        <v>2</v>
      </c>
      <c r="Q29" s="7">
        <v>2</v>
      </c>
      <c r="R29" s="5">
        <f t="shared" si="4"/>
        <v>4</v>
      </c>
      <c r="S29" s="7">
        <f t="shared" si="5"/>
        <v>1.3333333333333333</v>
      </c>
      <c r="T29" s="7">
        <v>4</v>
      </c>
      <c r="U29" s="7"/>
      <c r="V29" s="7">
        <v>1</v>
      </c>
      <c r="W29" s="7">
        <f t="shared" si="10"/>
        <v>1</v>
      </c>
      <c r="X29" s="7">
        <f t="shared" si="11"/>
        <v>0.25</v>
      </c>
      <c r="Y29" s="2">
        <f t="shared" si="6"/>
        <v>18</v>
      </c>
      <c r="Z29" s="7">
        <f t="shared" si="7"/>
        <v>3</v>
      </c>
      <c r="AA29" s="18">
        <f t="shared" si="8"/>
        <v>17</v>
      </c>
      <c r="AB29" s="15">
        <f t="shared" si="9"/>
        <v>1.0588235294117647</v>
      </c>
    </row>
    <row r="30" spans="2:28" ht="15">
      <c r="B30" s="19">
        <v>25</v>
      </c>
      <c r="C30" s="32" t="s">
        <v>57</v>
      </c>
      <c r="D30" s="32" t="s">
        <v>58</v>
      </c>
      <c r="E30" s="7">
        <v>4</v>
      </c>
      <c r="F30" s="7">
        <v>10</v>
      </c>
      <c r="G30" s="7">
        <v>2</v>
      </c>
      <c r="H30" s="6">
        <f t="shared" si="0"/>
        <v>12</v>
      </c>
      <c r="I30" s="7">
        <f t="shared" si="1"/>
        <v>3</v>
      </c>
      <c r="J30" s="7"/>
      <c r="K30" s="7"/>
      <c r="L30" s="7"/>
      <c r="M30" s="5">
        <f t="shared" si="2"/>
        <v>0</v>
      </c>
      <c r="N30" s="7" t="e">
        <f t="shared" si="3"/>
        <v>#DIV/0!</v>
      </c>
      <c r="O30" s="5">
        <v>1</v>
      </c>
      <c r="P30" s="12">
        <v>4</v>
      </c>
      <c r="Q30" s="12">
        <v>1</v>
      </c>
      <c r="R30" s="5">
        <f t="shared" si="4"/>
        <v>5</v>
      </c>
      <c r="S30" s="7">
        <f t="shared" si="5"/>
        <v>5</v>
      </c>
      <c r="T30" s="7">
        <v>4</v>
      </c>
      <c r="U30" s="7">
        <v>6</v>
      </c>
      <c r="V30" s="7">
        <v>1</v>
      </c>
      <c r="W30" s="7">
        <f t="shared" si="10"/>
        <v>7</v>
      </c>
      <c r="X30" s="7">
        <f t="shared" si="11"/>
        <v>1.75</v>
      </c>
      <c r="Y30" s="2">
        <f t="shared" si="6"/>
        <v>24</v>
      </c>
      <c r="Z30" s="7">
        <f t="shared" si="7"/>
        <v>20</v>
      </c>
      <c r="AA30" s="18">
        <f t="shared" si="8"/>
        <v>9</v>
      </c>
      <c r="AB30" s="15">
        <f t="shared" si="9"/>
        <v>2.6666666666666665</v>
      </c>
    </row>
    <row r="31" spans="2:28" ht="15">
      <c r="B31" s="2">
        <v>26</v>
      </c>
      <c r="C31" s="33" t="s">
        <v>54</v>
      </c>
      <c r="D31" s="33" t="s">
        <v>55</v>
      </c>
      <c r="E31" s="7">
        <v>6</v>
      </c>
      <c r="F31" s="7"/>
      <c r="G31" s="7">
        <v>1</v>
      </c>
      <c r="H31" s="6">
        <f t="shared" si="0"/>
        <v>1</v>
      </c>
      <c r="I31" s="7">
        <f t="shared" si="1"/>
        <v>0.16666666666666666</v>
      </c>
      <c r="J31" s="7">
        <v>1</v>
      </c>
      <c r="K31" s="7"/>
      <c r="L31" s="7"/>
      <c r="M31" s="5">
        <f t="shared" si="2"/>
        <v>0</v>
      </c>
      <c r="N31" s="7">
        <f t="shared" si="3"/>
        <v>0</v>
      </c>
      <c r="O31" s="5">
        <v>2</v>
      </c>
      <c r="P31" s="7"/>
      <c r="Q31" s="7"/>
      <c r="R31" s="5">
        <f t="shared" si="4"/>
        <v>0</v>
      </c>
      <c r="S31" s="7">
        <f t="shared" si="5"/>
        <v>0</v>
      </c>
      <c r="T31" s="7">
        <v>4</v>
      </c>
      <c r="U31" s="7"/>
      <c r="V31" s="7"/>
      <c r="W31" s="7">
        <f t="shared" si="10"/>
        <v>0</v>
      </c>
      <c r="X31" s="7">
        <f t="shared" si="11"/>
        <v>0</v>
      </c>
      <c r="Y31" s="2">
        <f t="shared" si="6"/>
        <v>1</v>
      </c>
      <c r="Z31" s="7">
        <f t="shared" si="7"/>
        <v>0</v>
      </c>
      <c r="AA31" s="18">
        <f t="shared" si="8"/>
        <v>13</v>
      </c>
      <c r="AB31" s="15">
        <f t="shared" si="9"/>
        <v>0.07692307692307693</v>
      </c>
    </row>
    <row r="32" spans="2:28" ht="15">
      <c r="B32" s="2">
        <v>27</v>
      </c>
      <c r="C32" s="32"/>
      <c r="D32" s="32"/>
      <c r="E32" s="7"/>
      <c r="F32" s="7"/>
      <c r="G32" s="7"/>
      <c r="H32" s="6">
        <f t="shared" si="0"/>
        <v>0</v>
      </c>
      <c r="I32" s="7" t="e">
        <f t="shared" si="1"/>
        <v>#DIV/0!</v>
      </c>
      <c r="J32" s="7"/>
      <c r="K32" s="7"/>
      <c r="L32" s="7"/>
      <c r="M32" s="5">
        <f t="shared" si="2"/>
        <v>0</v>
      </c>
      <c r="N32" s="7" t="e">
        <f t="shared" si="3"/>
        <v>#DIV/0!</v>
      </c>
      <c r="O32" s="5"/>
      <c r="P32" s="12"/>
      <c r="Q32" s="12"/>
      <c r="R32" s="5">
        <f t="shared" si="4"/>
        <v>0</v>
      </c>
      <c r="S32" s="7" t="e">
        <f t="shared" si="5"/>
        <v>#DIV/0!</v>
      </c>
      <c r="T32" s="7"/>
      <c r="U32" s="7"/>
      <c r="V32" s="7"/>
      <c r="W32" s="7">
        <f t="shared" si="10"/>
        <v>0</v>
      </c>
      <c r="X32" s="7" t="e">
        <f t="shared" si="11"/>
        <v>#DIV/0!</v>
      </c>
      <c r="Y32" s="2">
        <f t="shared" si="6"/>
        <v>0</v>
      </c>
      <c r="Z32" s="7">
        <f t="shared" si="7"/>
        <v>0</v>
      </c>
      <c r="AA32" s="18">
        <f t="shared" si="8"/>
        <v>0</v>
      </c>
      <c r="AB32" s="15" t="e">
        <f t="shared" si="9"/>
        <v>#DIV/0!</v>
      </c>
    </row>
    <row r="33" spans="2:28" ht="15">
      <c r="B33" s="2">
        <v>28</v>
      </c>
      <c r="C33" s="33"/>
      <c r="D33" s="33"/>
      <c r="E33" s="7"/>
      <c r="F33" s="7"/>
      <c r="G33" s="7"/>
      <c r="H33" s="6">
        <f t="shared" si="0"/>
        <v>0</v>
      </c>
      <c r="I33" s="7" t="e">
        <f t="shared" si="1"/>
        <v>#DIV/0!</v>
      </c>
      <c r="J33" s="7"/>
      <c r="K33" s="7"/>
      <c r="L33" s="7"/>
      <c r="M33" s="5">
        <f t="shared" si="2"/>
        <v>0</v>
      </c>
      <c r="N33" s="7" t="e">
        <f t="shared" si="3"/>
        <v>#DIV/0!</v>
      </c>
      <c r="O33" s="5"/>
      <c r="P33" s="7"/>
      <c r="Q33" s="7"/>
      <c r="R33" s="5">
        <f t="shared" si="4"/>
        <v>0</v>
      </c>
      <c r="S33" s="7" t="e">
        <f t="shared" si="5"/>
        <v>#DIV/0!</v>
      </c>
      <c r="T33" s="7"/>
      <c r="U33" s="7"/>
      <c r="V33" s="7"/>
      <c r="W33" s="7">
        <f t="shared" si="10"/>
        <v>0</v>
      </c>
      <c r="X33" s="7" t="e">
        <f t="shared" si="11"/>
        <v>#DIV/0!</v>
      </c>
      <c r="Y33" s="2">
        <f t="shared" si="6"/>
        <v>0</v>
      </c>
      <c r="Z33" s="7">
        <f t="shared" si="7"/>
        <v>0</v>
      </c>
      <c r="AA33" s="18">
        <f t="shared" si="8"/>
        <v>0</v>
      </c>
      <c r="AB33" s="15" t="e">
        <f t="shared" si="9"/>
        <v>#DIV/0!</v>
      </c>
    </row>
    <row r="34" spans="2:28" ht="15">
      <c r="B34" s="2">
        <v>29</v>
      </c>
      <c r="C34" s="32"/>
      <c r="D34" s="32"/>
      <c r="E34" s="7"/>
      <c r="F34" s="7"/>
      <c r="G34" s="7"/>
      <c r="H34" s="6">
        <f t="shared" si="0"/>
        <v>0</v>
      </c>
      <c r="I34" s="7" t="e">
        <f t="shared" si="1"/>
        <v>#DIV/0!</v>
      </c>
      <c r="J34" s="7"/>
      <c r="K34" s="7"/>
      <c r="L34" s="7"/>
      <c r="M34" s="5">
        <f t="shared" si="2"/>
        <v>0</v>
      </c>
      <c r="N34" s="7" t="e">
        <f t="shared" si="3"/>
        <v>#DIV/0!</v>
      </c>
      <c r="O34" s="5"/>
      <c r="P34" s="7"/>
      <c r="Q34" s="7"/>
      <c r="R34" s="5">
        <f t="shared" si="4"/>
        <v>0</v>
      </c>
      <c r="S34" s="7" t="e">
        <f t="shared" si="5"/>
        <v>#DIV/0!</v>
      </c>
      <c r="T34" s="7"/>
      <c r="U34" s="7"/>
      <c r="V34" s="7"/>
      <c r="W34" s="7">
        <f t="shared" si="10"/>
        <v>0</v>
      </c>
      <c r="X34" s="7" t="e">
        <f t="shared" si="11"/>
        <v>#DIV/0!</v>
      </c>
      <c r="Y34" s="2">
        <f t="shared" si="6"/>
        <v>0</v>
      </c>
      <c r="Z34" s="7">
        <f t="shared" si="7"/>
        <v>0</v>
      </c>
      <c r="AA34" s="18">
        <f t="shared" si="8"/>
        <v>0</v>
      </c>
      <c r="AB34" s="15" t="e">
        <f t="shared" si="9"/>
        <v>#DIV/0!</v>
      </c>
    </row>
    <row r="35" spans="2:28" ht="15">
      <c r="B35" s="2">
        <v>30</v>
      </c>
      <c r="C35" s="33" t="s">
        <v>59</v>
      </c>
      <c r="D35" s="33" t="s">
        <v>56</v>
      </c>
      <c r="E35" s="7"/>
      <c r="F35" s="7"/>
      <c r="G35" s="7"/>
      <c r="H35" s="6">
        <f t="shared" si="0"/>
        <v>0</v>
      </c>
      <c r="I35" s="7" t="e">
        <f t="shared" si="1"/>
        <v>#DIV/0!</v>
      </c>
      <c r="J35" s="7"/>
      <c r="K35" s="7"/>
      <c r="L35" s="7"/>
      <c r="M35" s="5">
        <f t="shared" si="2"/>
        <v>0</v>
      </c>
      <c r="N35" s="7" t="e">
        <f t="shared" si="3"/>
        <v>#DIV/0!</v>
      </c>
      <c r="O35" s="5">
        <v>1</v>
      </c>
      <c r="P35" s="12"/>
      <c r="Q35" s="12"/>
      <c r="R35" s="5">
        <f t="shared" si="4"/>
        <v>0</v>
      </c>
      <c r="S35" s="7">
        <f t="shared" si="5"/>
        <v>0</v>
      </c>
      <c r="T35" s="7"/>
      <c r="U35" s="7"/>
      <c r="V35" s="7"/>
      <c r="W35" s="7">
        <f t="shared" si="10"/>
        <v>0</v>
      </c>
      <c r="X35" s="7" t="e">
        <f t="shared" si="11"/>
        <v>#DIV/0!</v>
      </c>
      <c r="Y35" s="2">
        <f t="shared" si="6"/>
        <v>0</v>
      </c>
      <c r="Z35" s="7">
        <f t="shared" si="7"/>
        <v>0</v>
      </c>
      <c r="AA35" s="18">
        <f t="shared" si="8"/>
        <v>1</v>
      </c>
      <c r="AB35" s="15">
        <f t="shared" si="9"/>
        <v>0</v>
      </c>
    </row>
    <row r="36" spans="2:28" ht="15">
      <c r="B36" s="19"/>
      <c r="C36" s="12"/>
      <c r="D36" s="12"/>
      <c r="E36" s="12"/>
      <c r="F36" s="12"/>
      <c r="G36" s="12"/>
      <c r="H36" s="6"/>
      <c r="I36" s="7"/>
      <c r="J36" s="12"/>
      <c r="K36" s="12"/>
      <c r="L36" s="12"/>
      <c r="M36" s="5"/>
      <c r="N36" s="7"/>
      <c r="O36" s="12"/>
      <c r="P36" s="12"/>
      <c r="Q36" s="12"/>
      <c r="R36" s="5"/>
      <c r="S36" s="7"/>
      <c r="T36" s="7"/>
      <c r="U36" s="7"/>
      <c r="V36" s="7"/>
      <c r="W36" s="7"/>
      <c r="X36" s="7"/>
      <c r="Y36" s="2"/>
      <c r="Z36" s="7"/>
      <c r="AA36" s="18"/>
      <c r="AB36" s="15"/>
    </row>
    <row r="37" spans="2:28" ht="15">
      <c r="B37" s="1"/>
      <c r="C37" s="12"/>
      <c r="D37" s="12"/>
      <c r="E37" s="12"/>
      <c r="F37" s="12"/>
      <c r="G37" s="12"/>
      <c r="H37" s="6"/>
      <c r="I37" s="7"/>
      <c r="J37" s="12"/>
      <c r="K37" s="12"/>
      <c r="L37" s="12"/>
      <c r="M37" s="5"/>
      <c r="N37" s="7"/>
      <c r="O37" s="12"/>
      <c r="P37" s="12"/>
      <c r="Q37" s="12"/>
      <c r="R37" s="5"/>
      <c r="S37" s="7"/>
      <c r="T37" s="7"/>
      <c r="U37" s="7"/>
      <c r="V37" s="7"/>
      <c r="W37" s="7"/>
      <c r="X37" s="7"/>
      <c r="Y37" s="2"/>
      <c r="Z37" s="7"/>
      <c r="AA37" s="18"/>
      <c r="AB37" s="15"/>
    </row>
    <row r="38" spans="3:26" ht="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5:26" ht="15">
      <c r="E39">
        <f>SUM(E6:E38)</f>
        <v>183</v>
      </c>
      <c r="F39" s="73">
        <f>SUM(F6:F38)</f>
        <v>49</v>
      </c>
      <c r="G39">
        <f>SUM(G6:G38)</f>
        <v>40</v>
      </c>
      <c r="J39">
        <f>SUM(J6:J38)</f>
        <v>14</v>
      </c>
      <c r="K39">
        <f>SUM(K5:K38)</f>
        <v>2</v>
      </c>
      <c r="O39">
        <f>SUM(O6:O38)</f>
        <v>54</v>
      </c>
      <c r="P39">
        <f>SUM(P6:P38)</f>
        <v>9</v>
      </c>
      <c r="T39" s="17">
        <f>SUM(T6:T38)</f>
        <v>64</v>
      </c>
      <c r="U39" s="17">
        <f>SUM(U6:U38)</f>
        <v>8</v>
      </c>
      <c r="V39" s="17">
        <f>SUM(V6:V38)</f>
        <v>7</v>
      </c>
      <c r="Z39" s="21">
        <f>SUM(Z6:Z38)</f>
        <v>68</v>
      </c>
    </row>
    <row r="41" spans="4:10" ht="15">
      <c r="D41" s="110" t="s">
        <v>64</v>
      </c>
      <c r="E41" s="111"/>
      <c r="F41" s="111"/>
      <c r="G41" s="111"/>
      <c r="H41" s="111"/>
      <c r="I41" s="111"/>
      <c r="J41" s="111"/>
    </row>
  </sheetData>
  <sheetProtection/>
  <mergeCells count="6">
    <mergeCell ref="D41:J41"/>
    <mergeCell ref="J2:N2"/>
    <mergeCell ref="O2:S2"/>
    <mergeCell ref="Y2:AB2"/>
    <mergeCell ref="T2:X2"/>
    <mergeCell ref="E2:I2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B39"/>
  <sheetViews>
    <sheetView zoomScalePageLayoutView="0" workbookViewId="0" topLeftCell="A1">
      <selection activeCell="E22" sqref="E22"/>
    </sheetView>
  </sheetViews>
  <sheetFormatPr defaultColWidth="11.5546875" defaultRowHeight="15"/>
  <cols>
    <col min="1" max="1" width="2.10546875" style="0" customWidth="1"/>
    <col min="2" max="2" width="19.10546875" style="0" customWidth="1"/>
    <col min="3" max="3" width="12.10546875" style="0" customWidth="1"/>
    <col min="4" max="4" width="6.6640625" style="0" customWidth="1"/>
    <col min="5" max="5" width="5.5546875" style="0" customWidth="1"/>
    <col min="6" max="6" width="4.6640625" style="0" customWidth="1"/>
    <col min="7" max="7" width="5.3359375" style="0" customWidth="1"/>
    <col min="8" max="8" width="7.88671875" style="0" customWidth="1"/>
    <col min="9" max="9" width="6.10546875" style="0" customWidth="1"/>
    <col min="10" max="10" width="5.6640625" style="0" customWidth="1"/>
    <col min="11" max="11" width="4.4453125" style="0" customWidth="1"/>
    <col min="12" max="12" width="6.99609375" style="0" customWidth="1"/>
    <col min="13" max="13" width="7.5546875" style="0" customWidth="1"/>
    <col min="14" max="14" width="7.3359375" style="0" customWidth="1"/>
    <col min="15" max="15" width="6.6640625" style="0" customWidth="1"/>
    <col min="16" max="16" width="5.6640625" style="0" customWidth="1"/>
    <col min="17" max="17" width="6.3359375" style="0" customWidth="1"/>
    <col min="18" max="18" width="7.4453125" style="0" customWidth="1"/>
    <col min="19" max="20" width="5.3359375" style="0" customWidth="1"/>
    <col min="21" max="22" width="5.4453125" style="0" customWidth="1"/>
    <col min="23" max="23" width="7.6640625" style="0" customWidth="1"/>
  </cols>
  <sheetData>
    <row r="1" spans="13:26" ht="15">
      <c r="M1" s="17"/>
      <c r="R1" s="17"/>
      <c r="Z1" s="17"/>
    </row>
    <row r="2" spans="1:28" ht="16.5">
      <c r="A2" s="1"/>
      <c r="B2" s="4" t="s">
        <v>0</v>
      </c>
      <c r="C2" s="4"/>
      <c r="D2" s="14"/>
      <c r="E2" s="10" t="s">
        <v>9</v>
      </c>
      <c r="F2" s="14"/>
      <c r="G2" s="2"/>
      <c r="H2" s="2"/>
      <c r="I2" s="2"/>
      <c r="J2" s="11" t="s">
        <v>10</v>
      </c>
      <c r="K2" s="2"/>
      <c r="L2" s="2"/>
      <c r="M2" s="7"/>
      <c r="N2" s="2"/>
      <c r="O2" s="9" t="s">
        <v>11</v>
      </c>
      <c r="P2" s="2"/>
      <c r="Q2" s="2"/>
      <c r="R2" s="66"/>
      <c r="S2" s="105" t="s">
        <v>60</v>
      </c>
      <c r="T2" s="106"/>
      <c r="U2" s="106"/>
      <c r="V2" s="106"/>
      <c r="W2" s="106"/>
      <c r="X2" s="107" t="s">
        <v>1</v>
      </c>
      <c r="Y2" s="107"/>
      <c r="Z2" s="107"/>
      <c r="AA2" s="107"/>
      <c r="AB2" s="107"/>
    </row>
    <row r="3" spans="2:28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5"/>
      <c r="O3" s="15"/>
      <c r="P3" s="15"/>
      <c r="Q3" s="15"/>
      <c r="R3" s="16"/>
      <c r="S3" s="16"/>
      <c r="T3" s="16"/>
      <c r="U3" s="16"/>
      <c r="V3" s="16"/>
      <c r="W3" s="16"/>
      <c r="X3" s="15"/>
      <c r="Y3" s="15"/>
      <c r="Z3" s="16"/>
      <c r="AA3" s="15"/>
      <c r="AB3" s="15"/>
    </row>
    <row r="4" spans="1:28" ht="15">
      <c r="A4" s="3"/>
      <c r="B4" s="3" t="s">
        <v>2</v>
      </c>
      <c r="C4" s="20" t="s">
        <v>15</v>
      </c>
      <c r="D4" s="10" t="s">
        <v>8</v>
      </c>
      <c r="E4" s="10" t="s">
        <v>12</v>
      </c>
      <c r="F4" s="10" t="s">
        <v>13</v>
      </c>
      <c r="G4" s="10" t="s">
        <v>5</v>
      </c>
      <c r="H4" s="10" t="s">
        <v>6</v>
      </c>
      <c r="I4" s="11" t="s">
        <v>8</v>
      </c>
      <c r="J4" s="11" t="s">
        <v>12</v>
      </c>
      <c r="K4" s="11" t="s">
        <v>13</v>
      </c>
      <c r="L4" s="11" t="s">
        <v>5</v>
      </c>
      <c r="M4" s="11" t="s">
        <v>6</v>
      </c>
      <c r="N4" s="9" t="s">
        <v>8</v>
      </c>
      <c r="O4" s="9" t="s">
        <v>12</v>
      </c>
      <c r="P4" s="9" t="s">
        <v>13</v>
      </c>
      <c r="Q4" s="9" t="s">
        <v>5</v>
      </c>
      <c r="R4" s="9" t="s">
        <v>6</v>
      </c>
      <c r="S4" s="65" t="s">
        <v>8</v>
      </c>
      <c r="T4" s="65" t="s">
        <v>12</v>
      </c>
      <c r="U4" s="65" t="s">
        <v>13</v>
      </c>
      <c r="V4" s="65" t="s">
        <v>5</v>
      </c>
      <c r="W4" s="65" t="s">
        <v>6</v>
      </c>
      <c r="X4" s="8" t="s">
        <v>14</v>
      </c>
      <c r="Y4" s="8" t="s">
        <v>12</v>
      </c>
      <c r="Z4" s="8" t="s">
        <v>13</v>
      </c>
      <c r="AA4" s="8" t="s">
        <v>8</v>
      </c>
      <c r="AB4" s="8" t="s">
        <v>6</v>
      </c>
    </row>
    <row r="5" spans="1:28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7"/>
      <c r="N5" s="5"/>
      <c r="O5" s="2"/>
      <c r="P5" s="2"/>
      <c r="Q5" s="2"/>
      <c r="R5" s="7"/>
      <c r="S5" s="7"/>
      <c r="T5" s="7"/>
      <c r="U5" s="7"/>
      <c r="V5" s="7"/>
      <c r="W5" s="7"/>
      <c r="X5" s="2"/>
      <c r="Y5" s="2"/>
      <c r="Z5" s="7"/>
      <c r="AA5" s="15"/>
      <c r="AB5" s="15"/>
    </row>
    <row r="6" spans="1:28" ht="15">
      <c r="A6" s="7"/>
      <c r="B6" s="32" t="s">
        <v>16</v>
      </c>
      <c r="C6" s="32" t="s">
        <v>17</v>
      </c>
      <c r="D6" s="7">
        <v>3</v>
      </c>
      <c r="E6" s="7"/>
      <c r="F6" s="7"/>
      <c r="G6" s="6">
        <f aca="true" t="shared" si="0" ref="G6:G32">SUM(E6:F6)</f>
        <v>0</v>
      </c>
      <c r="H6" s="7">
        <f aca="true" t="shared" si="1" ref="H6:H32">G6/D6</f>
        <v>0</v>
      </c>
      <c r="I6" s="7">
        <v>1</v>
      </c>
      <c r="J6" s="7"/>
      <c r="K6" s="7"/>
      <c r="L6" s="5">
        <f aca="true" t="shared" si="2" ref="L6:L32">K6+J6</f>
        <v>0</v>
      </c>
      <c r="M6" s="7">
        <f aca="true" t="shared" si="3" ref="M6:M32">L6/I6</f>
        <v>0</v>
      </c>
      <c r="N6" s="5">
        <v>2</v>
      </c>
      <c r="O6" s="7"/>
      <c r="P6" s="7"/>
      <c r="Q6" s="5">
        <f aca="true" t="shared" si="4" ref="Q6:Q32">P6+O6</f>
        <v>0</v>
      </c>
      <c r="R6" s="7">
        <f aca="true" t="shared" si="5" ref="R6:R32">Q6/N6</f>
        <v>0</v>
      </c>
      <c r="S6" s="7">
        <v>4</v>
      </c>
      <c r="T6" s="7"/>
      <c r="U6" s="7"/>
      <c r="V6" s="7">
        <f>U6+T6</f>
        <v>0</v>
      </c>
      <c r="W6" s="7">
        <f>V6/S6</f>
        <v>0</v>
      </c>
      <c r="X6" s="2">
        <f>Q6+L6+G6+V6</f>
        <v>0</v>
      </c>
      <c r="Y6" s="2">
        <f>O6+J6+E6+T6</f>
        <v>0</v>
      </c>
      <c r="Z6" s="7">
        <f>P6+K6+F6+U6</f>
        <v>0</v>
      </c>
      <c r="AA6" s="18">
        <f>N6+I6+D6+S6</f>
        <v>10</v>
      </c>
      <c r="AB6" s="15">
        <f aca="true" t="shared" si="6" ref="AB6:AB32">X6/AA6</f>
        <v>0</v>
      </c>
    </row>
    <row r="7" spans="1:28" ht="15">
      <c r="A7" s="7"/>
      <c r="B7" s="33" t="s">
        <v>18</v>
      </c>
      <c r="C7" s="33" t="s">
        <v>19</v>
      </c>
      <c r="D7" s="7"/>
      <c r="E7" s="7"/>
      <c r="F7" s="7"/>
      <c r="G7" s="6">
        <f t="shared" si="0"/>
        <v>0</v>
      </c>
      <c r="H7" s="7" t="e">
        <f t="shared" si="1"/>
        <v>#DIV/0!</v>
      </c>
      <c r="I7" s="7">
        <v>1</v>
      </c>
      <c r="J7" s="7"/>
      <c r="K7" s="7"/>
      <c r="L7" s="5">
        <f t="shared" si="2"/>
        <v>0</v>
      </c>
      <c r="M7" s="7">
        <f t="shared" si="3"/>
        <v>0</v>
      </c>
      <c r="N7" s="5">
        <v>2</v>
      </c>
      <c r="O7" s="7"/>
      <c r="P7" s="7"/>
      <c r="Q7" s="5">
        <f t="shared" si="4"/>
        <v>0</v>
      </c>
      <c r="R7" s="7">
        <f t="shared" si="5"/>
        <v>0</v>
      </c>
      <c r="S7" s="7">
        <v>4</v>
      </c>
      <c r="T7" s="7"/>
      <c r="U7" s="7"/>
      <c r="V7" s="7">
        <f aca="true" t="shared" si="7" ref="V7:V35">U7+T7</f>
        <v>0</v>
      </c>
      <c r="W7" s="7">
        <f aca="true" t="shared" si="8" ref="W7:W35">V7/S7</f>
        <v>0</v>
      </c>
      <c r="X7" s="2">
        <f aca="true" t="shared" si="9" ref="X7:X35">Q7+L7+G7+V7</f>
        <v>0</v>
      </c>
      <c r="Y7" s="2">
        <f aca="true" t="shared" si="10" ref="Y7:Y35">O7+J7+E7+T7</f>
        <v>0</v>
      </c>
      <c r="Z7" s="7">
        <f aca="true" t="shared" si="11" ref="Z7:Z35">P7+K7+F7+U7</f>
        <v>0</v>
      </c>
      <c r="AA7" s="18">
        <f aca="true" t="shared" si="12" ref="AA7:AA35">N7+I7+D7+S7</f>
        <v>7</v>
      </c>
      <c r="AB7" s="15">
        <f t="shared" si="6"/>
        <v>0</v>
      </c>
    </row>
    <row r="8" spans="1:28" ht="15">
      <c r="A8" s="7"/>
      <c r="B8" s="32" t="s">
        <v>22</v>
      </c>
      <c r="C8" s="32" t="s">
        <v>23</v>
      </c>
      <c r="D8" s="7">
        <v>11</v>
      </c>
      <c r="E8" s="7">
        <v>1</v>
      </c>
      <c r="F8" s="7"/>
      <c r="G8" s="6">
        <f t="shared" si="0"/>
        <v>1</v>
      </c>
      <c r="H8" s="7">
        <f t="shared" si="1"/>
        <v>0.09090909090909091</v>
      </c>
      <c r="I8" s="7">
        <v>1</v>
      </c>
      <c r="J8" s="7"/>
      <c r="K8" s="7"/>
      <c r="L8" s="5">
        <f t="shared" si="2"/>
        <v>0</v>
      </c>
      <c r="M8" s="7">
        <f t="shared" si="3"/>
        <v>0</v>
      </c>
      <c r="N8" s="5">
        <v>3</v>
      </c>
      <c r="O8" s="7"/>
      <c r="P8" s="7"/>
      <c r="Q8" s="5">
        <f t="shared" si="4"/>
        <v>0</v>
      </c>
      <c r="R8" s="7">
        <f t="shared" si="5"/>
        <v>0</v>
      </c>
      <c r="S8" s="7">
        <v>4</v>
      </c>
      <c r="T8" s="7"/>
      <c r="U8" s="7"/>
      <c r="V8" s="7">
        <f t="shared" si="7"/>
        <v>0</v>
      </c>
      <c r="W8" s="7">
        <f t="shared" si="8"/>
        <v>0</v>
      </c>
      <c r="X8" s="2">
        <f t="shared" si="9"/>
        <v>1</v>
      </c>
      <c r="Y8" s="2">
        <f t="shared" si="10"/>
        <v>1</v>
      </c>
      <c r="Z8" s="7">
        <f t="shared" si="11"/>
        <v>0</v>
      </c>
      <c r="AA8" s="18">
        <f t="shared" si="12"/>
        <v>19</v>
      </c>
      <c r="AB8" s="15">
        <f t="shared" si="6"/>
        <v>0.05263157894736842</v>
      </c>
    </row>
    <row r="9" spans="1:28" ht="15">
      <c r="A9" s="7"/>
      <c r="B9" s="33" t="s">
        <v>22</v>
      </c>
      <c r="C9" s="33" t="s">
        <v>24</v>
      </c>
      <c r="D9" s="7">
        <v>7</v>
      </c>
      <c r="E9" s="7"/>
      <c r="F9" s="7"/>
      <c r="G9" s="6">
        <f t="shared" si="0"/>
        <v>0</v>
      </c>
      <c r="H9" s="7">
        <f t="shared" si="1"/>
        <v>0</v>
      </c>
      <c r="I9" s="7"/>
      <c r="J9" s="7"/>
      <c r="K9" s="7"/>
      <c r="L9" s="5">
        <f t="shared" si="2"/>
        <v>0</v>
      </c>
      <c r="M9" s="7" t="e">
        <f t="shared" si="3"/>
        <v>#DIV/0!</v>
      </c>
      <c r="N9" s="5"/>
      <c r="O9" s="7"/>
      <c r="P9" s="7"/>
      <c r="Q9" s="5">
        <f t="shared" si="4"/>
        <v>0</v>
      </c>
      <c r="R9" s="7" t="e">
        <f t="shared" si="5"/>
        <v>#DIV/0!</v>
      </c>
      <c r="S9" s="7"/>
      <c r="T9" s="7"/>
      <c r="U9" s="7"/>
      <c r="V9" s="7">
        <f t="shared" si="7"/>
        <v>0</v>
      </c>
      <c r="W9" s="7" t="e">
        <f t="shared" si="8"/>
        <v>#DIV/0!</v>
      </c>
      <c r="X9" s="2">
        <f t="shared" si="9"/>
        <v>0</v>
      </c>
      <c r="Y9" s="2">
        <f t="shared" si="10"/>
        <v>0</v>
      </c>
      <c r="Z9" s="7">
        <f t="shared" si="11"/>
        <v>0</v>
      </c>
      <c r="AA9" s="18">
        <f t="shared" si="12"/>
        <v>7</v>
      </c>
      <c r="AB9" s="15">
        <f t="shared" si="6"/>
        <v>0</v>
      </c>
    </row>
    <row r="10" spans="1:28" ht="15">
      <c r="A10" s="7"/>
      <c r="B10" s="32" t="s">
        <v>20</v>
      </c>
      <c r="C10" s="32" t="s">
        <v>21</v>
      </c>
      <c r="D10" s="7">
        <v>9</v>
      </c>
      <c r="E10" s="7">
        <v>1</v>
      </c>
      <c r="F10" s="7"/>
      <c r="G10" s="6">
        <f t="shared" si="0"/>
        <v>1</v>
      </c>
      <c r="H10" s="7">
        <f t="shared" si="1"/>
        <v>0.1111111111111111</v>
      </c>
      <c r="I10" s="7">
        <v>1</v>
      </c>
      <c r="J10" s="7"/>
      <c r="K10" s="7"/>
      <c r="L10" s="5">
        <f t="shared" si="2"/>
        <v>0</v>
      </c>
      <c r="M10" s="7">
        <f t="shared" si="3"/>
        <v>0</v>
      </c>
      <c r="N10" s="5">
        <v>1</v>
      </c>
      <c r="O10" s="7"/>
      <c r="P10" s="7"/>
      <c r="Q10" s="5">
        <f t="shared" si="4"/>
        <v>0</v>
      </c>
      <c r="R10" s="7">
        <f t="shared" si="5"/>
        <v>0</v>
      </c>
      <c r="S10" s="7">
        <v>4</v>
      </c>
      <c r="T10" s="7"/>
      <c r="U10" s="7"/>
      <c r="V10" s="7">
        <f t="shared" si="7"/>
        <v>0</v>
      </c>
      <c r="W10" s="7">
        <f t="shared" si="8"/>
        <v>0</v>
      </c>
      <c r="X10" s="2">
        <f t="shared" si="9"/>
        <v>1</v>
      </c>
      <c r="Y10" s="2">
        <f t="shared" si="10"/>
        <v>1</v>
      </c>
      <c r="Z10" s="7">
        <f t="shared" si="11"/>
        <v>0</v>
      </c>
      <c r="AA10" s="18">
        <f t="shared" si="12"/>
        <v>15</v>
      </c>
      <c r="AB10" s="15">
        <f t="shared" si="6"/>
        <v>0.06666666666666667</v>
      </c>
    </row>
    <row r="11" spans="1:28" ht="15">
      <c r="A11" s="7"/>
      <c r="B11" s="33" t="s">
        <v>25</v>
      </c>
      <c r="C11" s="33" t="s">
        <v>26</v>
      </c>
      <c r="D11" s="7">
        <v>12</v>
      </c>
      <c r="E11" s="7">
        <v>1</v>
      </c>
      <c r="F11" s="7"/>
      <c r="G11" s="6">
        <f t="shared" si="0"/>
        <v>1</v>
      </c>
      <c r="H11" s="7">
        <f t="shared" si="1"/>
        <v>0.08333333333333333</v>
      </c>
      <c r="I11" s="7">
        <v>1</v>
      </c>
      <c r="J11" s="7"/>
      <c r="K11" s="7"/>
      <c r="L11" s="5">
        <f t="shared" si="2"/>
        <v>0</v>
      </c>
      <c r="M11" s="7">
        <f t="shared" si="3"/>
        <v>0</v>
      </c>
      <c r="N11" s="5">
        <v>3</v>
      </c>
      <c r="O11" s="7"/>
      <c r="P11" s="7"/>
      <c r="Q11" s="5">
        <f t="shared" si="4"/>
        <v>0</v>
      </c>
      <c r="R11" s="7">
        <f t="shared" si="5"/>
        <v>0</v>
      </c>
      <c r="S11" s="7">
        <v>4</v>
      </c>
      <c r="T11" s="7">
        <v>1</v>
      </c>
      <c r="U11" s="7"/>
      <c r="V11" s="7">
        <f t="shared" si="7"/>
        <v>1</v>
      </c>
      <c r="W11" s="7">
        <f t="shared" si="8"/>
        <v>0.25</v>
      </c>
      <c r="X11" s="2">
        <f t="shared" si="9"/>
        <v>2</v>
      </c>
      <c r="Y11" s="2">
        <f t="shared" si="10"/>
        <v>2</v>
      </c>
      <c r="Z11" s="7">
        <f t="shared" si="11"/>
        <v>0</v>
      </c>
      <c r="AA11" s="18">
        <f t="shared" si="12"/>
        <v>20</v>
      </c>
      <c r="AB11" s="15">
        <f t="shared" si="6"/>
        <v>0.1</v>
      </c>
    </row>
    <row r="12" spans="1:28" ht="15">
      <c r="A12" s="7"/>
      <c r="B12" s="32" t="s">
        <v>27</v>
      </c>
      <c r="C12" s="32" t="s">
        <v>28</v>
      </c>
      <c r="D12" s="7"/>
      <c r="E12" s="7"/>
      <c r="F12" s="7"/>
      <c r="G12" s="6">
        <f t="shared" si="0"/>
        <v>0</v>
      </c>
      <c r="H12" s="7" t="e">
        <f t="shared" si="1"/>
        <v>#DIV/0!</v>
      </c>
      <c r="I12" s="7"/>
      <c r="J12" s="7"/>
      <c r="K12" s="7"/>
      <c r="L12" s="5">
        <f t="shared" si="2"/>
        <v>0</v>
      </c>
      <c r="M12" s="7" t="e">
        <f t="shared" si="3"/>
        <v>#DIV/0!</v>
      </c>
      <c r="N12" s="5"/>
      <c r="O12" s="7"/>
      <c r="P12" s="7"/>
      <c r="Q12" s="5">
        <f t="shared" si="4"/>
        <v>0</v>
      </c>
      <c r="R12" s="7" t="e">
        <f t="shared" si="5"/>
        <v>#DIV/0!</v>
      </c>
      <c r="S12" s="7"/>
      <c r="T12" s="7"/>
      <c r="U12" s="7"/>
      <c r="V12" s="7">
        <f t="shared" si="7"/>
        <v>0</v>
      </c>
      <c r="W12" s="7" t="e">
        <f t="shared" si="8"/>
        <v>#DIV/0!</v>
      </c>
      <c r="X12" s="2">
        <f t="shared" si="9"/>
        <v>0</v>
      </c>
      <c r="Y12" s="2">
        <f t="shared" si="10"/>
        <v>0</v>
      </c>
      <c r="Z12" s="7">
        <f t="shared" si="11"/>
        <v>0</v>
      </c>
      <c r="AA12" s="18">
        <f t="shared" si="12"/>
        <v>0</v>
      </c>
      <c r="AB12" s="15" t="e">
        <f t="shared" si="6"/>
        <v>#DIV/0!</v>
      </c>
    </row>
    <row r="13" spans="1:28" ht="15">
      <c r="A13" s="7"/>
      <c r="B13" s="33" t="s">
        <v>62</v>
      </c>
      <c r="C13" s="33" t="s">
        <v>63</v>
      </c>
      <c r="D13" s="7">
        <v>1</v>
      </c>
      <c r="E13" s="7"/>
      <c r="F13" s="7"/>
      <c r="G13" s="6">
        <f>SUM(E13:F13)</f>
        <v>0</v>
      </c>
      <c r="H13" s="7">
        <f>G13/D13</f>
        <v>0</v>
      </c>
      <c r="I13" s="7"/>
      <c r="J13" s="7"/>
      <c r="K13" s="7"/>
      <c r="L13" s="5">
        <f>K13+J13</f>
        <v>0</v>
      </c>
      <c r="M13" s="7" t="e">
        <f>L13/I13</f>
        <v>#DIV/0!</v>
      </c>
      <c r="N13" s="5"/>
      <c r="O13" s="7"/>
      <c r="P13" s="7"/>
      <c r="Q13" s="5">
        <f>P13+O13</f>
        <v>0</v>
      </c>
      <c r="R13" s="7" t="e">
        <f>Q13/N13</f>
        <v>#DIV/0!</v>
      </c>
      <c r="S13" s="7"/>
      <c r="T13" s="7"/>
      <c r="U13" s="7"/>
      <c r="V13" s="7">
        <f>U13+T13</f>
        <v>0</v>
      </c>
      <c r="W13" s="7" t="e">
        <f>V13/S13</f>
        <v>#DIV/0!</v>
      </c>
      <c r="X13" s="2">
        <f>Q13+L13+G13+V13</f>
        <v>0</v>
      </c>
      <c r="Y13" s="2">
        <f>O13+J13+E13+T13</f>
        <v>0</v>
      </c>
      <c r="Z13" s="7">
        <f>P13+K13+F13+U13</f>
        <v>0</v>
      </c>
      <c r="AA13" s="18">
        <f>N13+I13+D13+S13</f>
        <v>1</v>
      </c>
      <c r="AB13" s="15">
        <f>X13/AA13</f>
        <v>0</v>
      </c>
    </row>
    <row r="14" spans="1:28" ht="15">
      <c r="A14" s="7"/>
      <c r="B14" s="32" t="s">
        <v>31</v>
      </c>
      <c r="C14" s="32" t="s">
        <v>32</v>
      </c>
      <c r="D14" s="7">
        <v>9</v>
      </c>
      <c r="E14" s="7">
        <v>1</v>
      </c>
      <c r="F14" s="7"/>
      <c r="G14" s="6">
        <f t="shared" si="0"/>
        <v>1</v>
      </c>
      <c r="H14" s="7">
        <f t="shared" si="1"/>
        <v>0.1111111111111111</v>
      </c>
      <c r="I14" s="7">
        <v>1</v>
      </c>
      <c r="J14" s="7"/>
      <c r="K14" s="7"/>
      <c r="L14" s="5">
        <f t="shared" si="2"/>
        <v>0</v>
      </c>
      <c r="M14" s="7">
        <f t="shared" si="3"/>
        <v>0</v>
      </c>
      <c r="N14" s="5">
        <v>2</v>
      </c>
      <c r="O14" s="7"/>
      <c r="P14" s="7"/>
      <c r="Q14" s="5">
        <f t="shared" si="4"/>
        <v>0</v>
      </c>
      <c r="R14" s="7">
        <f t="shared" si="5"/>
        <v>0</v>
      </c>
      <c r="S14" s="7">
        <v>4</v>
      </c>
      <c r="T14" s="7"/>
      <c r="U14" s="7"/>
      <c r="V14" s="7">
        <f t="shared" si="7"/>
        <v>0</v>
      </c>
      <c r="W14" s="7">
        <f t="shared" si="8"/>
        <v>0</v>
      </c>
      <c r="X14" s="2">
        <f t="shared" si="9"/>
        <v>1</v>
      </c>
      <c r="Y14" s="2">
        <f t="shared" si="10"/>
        <v>1</v>
      </c>
      <c r="Z14" s="7">
        <f t="shared" si="11"/>
        <v>0</v>
      </c>
      <c r="AA14" s="18">
        <f t="shared" si="12"/>
        <v>16</v>
      </c>
      <c r="AB14" s="15">
        <f t="shared" si="6"/>
        <v>0.0625</v>
      </c>
    </row>
    <row r="15" spans="1:28" ht="15">
      <c r="A15" s="7"/>
      <c r="B15" s="33" t="s">
        <v>33</v>
      </c>
      <c r="C15" s="33" t="s">
        <v>34</v>
      </c>
      <c r="D15" s="7">
        <v>11</v>
      </c>
      <c r="E15" s="7">
        <v>3</v>
      </c>
      <c r="F15" s="7"/>
      <c r="G15" s="6">
        <f t="shared" si="0"/>
        <v>3</v>
      </c>
      <c r="H15" s="7">
        <f t="shared" si="1"/>
        <v>0.2727272727272727</v>
      </c>
      <c r="I15" s="7"/>
      <c r="J15" s="7"/>
      <c r="K15" s="7"/>
      <c r="L15" s="5">
        <f t="shared" si="2"/>
        <v>0</v>
      </c>
      <c r="M15" s="7" t="e">
        <f t="shared" si="3"/>
        <v>#DIV/0!</v>
      </c>
      <c r="N15" s="5">
        <v>2</v>
      </c>
      <c r="O15" s="7"/>
      <c r="P15" s="7"/>
      <c r="Q15" s="5">
        <f t="shared" si="4"/>
        <v>0</v>
      </c>
      <c r="R15" s="7">
        <f t="shared" si="5"/>
        <v>0</v>
      </c>
      <c r="S15" s="7">
        <v>4</v>
      </c>
      <c r="T15" s="7"/>
      <c r="U15" s="7"/>
      <c r="V15" s="7">
        <f t="shared" si="7"/>
        <v>0</v>
      </c>
      <c r="W15" s="7">
        <f t="shared" si="8"/>
        <v>0</v>
      </c>
      <c r="X15" s="2">
        <f t="shared" si="9"/>
        <v>3</v>
      </c>
      <c r="Y15" s="2">
        <f t="shared" si="10"/>
        <v>3</v>
      </c>
      <c r="Z15" s="7">
        <f t="shared" si="11"/>
        <v>0</v>
      </c>
      <c r="AA15" s="18">
        <f t="shared" si="12"/>
        <v>17</v>
      </c>
      <c r="AB15" s="15">
        <f t="shared" si="6"/>
        <v>0.17647058823529413</v>
      </c>
    </row>
    <row r="16" spans="1:28" ht="15">
      <c r="A16" s="7"/>
      <c r="B16" s="32" t="s">
        <v>35</v>
      </c>
      <c r="C16" s="32" t="s">
        <v>23</v>
      </c>
      <c r="D16" s="7">
        <v>11</v>
      </c>
      <c r="E16" s="7"/>
      <c r="F16" s="7"/>
      <c r="G16" s="6">
        <f t="shared" si="0"/>
        <v>0</v>
      </c>
      <c r="H16" s="7">
        <f t="shared" si="1"/>
        <v>0</v>
      </c>
      <c r="I16" s="7"/>
      <c r="J16" s="7"/>
      <c r="K16" s="7"/>
      <c r="L16" s="5">
        <f t="shared" si="2"/>
        <v>0</v>
      </c>
      <c r="M16" s="7" t="e">
        <f t="shared" si="3"/>
        <v>#DIV/0!</v>
      </c>
      <c r="N16" s="5">
        <v>2</v>
      </c>
      <c r="O16" s="7"/>
      <c r="P16" s="7"/>
      <c r="Q16" s="5">
        <f t="shared" si="4"/>
        <v>0</v>
      </c>
      <c r="R16" s="7">
        <f t="shared" si="5"/>
        <v>0</v>
      </c>
      <c r="S16" s="7">
        <v>4</v>
      </c>
      <c r="T16" s="7"/>
      <c r="U16" s="7"/>
      <c r="V16" s="7">
        <f t="shared" si="7"/>
        <v>0</v>
      </c>
      <c r="W16" s="7">
        <f t="shared" si="8"/>
        <v>0</v>
      </c>
      <c r="X16" s="2">
        <f t="shared" si="9"/>
        <v>0</v>
      </c>
      <c r="Y16" s="2">
        <f t="shared" si="10"/>
        <v>0</v>
      </c>
      <c r="Z16" s="7">
        <f t="shared" si="11"/>
        <v>0</v>
      </c>
      <c r="AA16" s="18">
        <f t="shared" si="12"/>
        <v>17</v>
      </c>
      <c r="AB16" s="15">
        <f t="shared" si="6"/>
        <v>0</v>
      </c>
    </row>
    <row r="17" spans="1:28" ht="15">
      <c r="A17" s="7"/>
      <c r="B17" s="33" t="s">
        <v>36</v>
      </c>
      <c r="C17" s="33" t="s">
        <v>26</v>
      </c>
      <c r="D17" s="7">
        <v>10</v>
      </c>
      <c r="E17" s="7">
        <v>1</v>
      </c>
      <c r="F17" s="7"/>
      <c r="G17" s="6">
        <f t="shared" si="0"/>
        <v>1</v>
      </c>
      <c r="H17" s="7">
        <f t="shared" si="1"/>
        <v>0.1</v>
      </c>
      <c r="I17" s="7">
        <v>1</v>
      </c>
      <c r="J17" s="7"/>
      <c r="K17" s="7"/>
      <c r="L17" s="5">
        <f t="shared" si="2"/>
        <v>0</v>
      </c>
      <c r="M17" s="7">
        <f t="shared" si="3"/>
        <v>0</v>
      </c>
      <c r="N17" s="5">
        <v>2</v>
      </c>
      <c r="O17" s="7"/>
      <c r="P17" s="7"/>
      <c r="Q17" s="5">
        <f t="shared" si="4"/>
        <v>0</v>
      </c>
      <c r="R17" s="7">
        <f t="shared" si="5"/>
        <v>0</v>
      </c>
      <c r="S17" s="7">
        <v>4</v>
      </c>
      <c r="T17" s="7"/>
      <c r="U17" s="7"/>
      <c r="V17" s="7">
        <f t="shared" si="7"/>
        <v>0</v>
      </c>
      <c r="W17" s="7">
        <f t="shared" si="8"/>
        <v>0</v>
      </c>
      <c r="X17" s="2">
        <f t="shared" si="9"/>
        <v>1</v>
      </c>
      <c r="Y17" s="2">
        <f t="shared" si="10"/>
        <v>1</v>
      </c>
      <c r="Z17" s="7">
        <f t="shared" si="11"/>
        <v>0</v>
      </c>
      <c r="AA17" s="18">
        <f t="shared" si="12"/>
        <v>17</v>
      </c>
      <c r="AB17" s="15">
        <f t="shared" si="6"/>
        <v>0.058823529411764705</v>
      </c>
    </row>
    <row r="18" spans="1:28" ht="15">
      <c r="A18" s="7"/>
      <c r="B18" s="32" t="s">
        <v>37</v>
      </c>
      <c r="C18" s="32" t="s">
        <v>38</v>
      </c>
      <c r="D18" s="7">
        <v>12</v>
      </c>
      <c r="E18" s="7">
        <v>1</v>
      </c>
      <c r="F18" s="7"/>
      <c r="G18" s="6">
        <f t="shared" si="0"/>
        <v>1</v>
      </c>
      <c r="H18" s="7">
        <f t="shared" si="1"/>
        <v>0.08333333333333333</v>
      </c>
      <c r="I18" s="7">
        <v>1</v>
      </c>
      <c r="J18" s="7"/>
      <c r="K18" s="7"/>
      <c r="L18" s="5">
        <f t="shared" si="2"/>
        <v>0</v>
      </c>
      <c r="M18" s="7">
        <f t="shared" si="3"/>
        <v>0</v>
      </c>
      <c r="N18" s="5">
        <v>2</v>
      </c>
      <c r="O18" s="7"/>
      <c r="P18" s="7"/>
      <c r="Q18" s="5">
        <f t="shared" si="4"/>
        <v>0</v>
      </c>
      <c r="R18" s="7">
        <f t="shared" si="5"/>
        <v>0</v>
      </c>
      <c r="S18" s="7"/>
      <c r="T18" s="7"/>
      <c r="U18" s="7"/>
      <c r="V18" s="7">
        <f t="shared" si="7"/>
        <v>0</v>
      </c>
      <c r="W18" s="7" t="e">
        <f t="shared" si="8"/>
        <v>#DIV/0!</v>
      </c>
      <c r="X18" s="2">
        <f t="shared" si="9"/>
        <v>1</v>
      </c>
      <c r="Y18" s="2">
        <f t="shared" si="10"/>
        <v>1</v>
      </c>
      <c r="Z18" s="7">
        <f t="shared" si="11"/>
        <v>0</v>
      </c>
      <c r="AA18" s="18">
        <f t="shared" si="12"/>
        <v>15</v>
      </c>
      <c r="AB18" s="15">
        <f t="shared" si="6"/>
        <v>0.06666666666666667</v>
      </c>
    </row>
    <row r="19" spans="1:28" ht="15">
      <c r="A19" s="7"/>
      <c r="B19" s="33" t="s">
        <v>39</v>
      </c>
      <c r="C19" s="33" t="s">
        <v>40</v>
      </c>
      <c r="D19" s="7">
        <v>3</v>
      </c>
      <c r="E19" s="7"/>
      <c r="F19" s="7"/>
      <c r="G19" s="6">
        <f t="shared" si="0"/>
        <v>0</v>
      </c>
      <c r="H19" s="7">
        <f t="shared" si="1"/>
        <v>0</v>
      </c>
      <c r="I19" s="7"/>
      <c r="J19" s="7"/>
      <c r="K19" s="7"/>
      <c r="L19" s="5">
        <f t="shared" si="2"/>
        <v>0</v>
      </c>
      <c r="M19" s="7" t="e">
        <f t="shared" si="3"/>
        <v>#DIV/0!</v>
      </c>
      <c r="N19" s="5">
        <v>3</v>
      </c>
      <c r="O19" s="7"/>
      <c r="P19" s="7"/>
      <c r="Q19" s="5">
        <f t="shared" si="4"/>
        <v>0</v>
      </c>
      <c r="R19" s="7">
        <f t="shared" si="5"/>
        <v>0</v>
      </c>
      <c r="S19" s="7"/>
      <c r="T19" s="7"/>
      <c r="U19" s="7"/>
      <c r="V19" s="7">
        <f t="shared" si="7"/>
        <v>0</v>
      </c>
      <c r="W19" s="7" t="e">
        <f t="shared" si="8"/>
        <v>#DIV/0!</v>
      </c>
      <c r="X19" s="2">
        <f t="shared" si="9"/>
        <v>0</v>
      </c>
      <c r="Y19" s="2">
        <f t="shared" si="10"/>
        <v>0</v>
      </c>
      <c r="Z19" s="7">
        <f t="shared" si="11"/>
        <v>0</v>
      </c>
      <c r="AA19" s="18">
        <f t="shared" si="12"/>
        <v>6</v>
      </c>
      <c r="AB19" s="15">
        <f t="shared" si="6"/>
        <v>0</v>
      </c>
    </row>
    <row r="20" spans="1:28" ht="15">
      <c r="A20" s="7"/>
      <c r="B20" s="32" t="s">
        <v>41</v>
      </c>
      <c r="C20" s="32" t="s">
        <v>42</v>
      </c>
      <c r="D20" s="7">
        <v>11</v>
      </c>
      <c r="E20" s="7"/>
      <c r="F20" s="7"/>
      <c r="G20" s="6">
        <f t="shared" si="0"/>
        <v>0</v>
      </c>
      <c r="H20" s="7">
        <f t="shared" si="1"/>
        <v>0</v>
      </c>
      <c r="I20" s="7">
        <v>1</v>
      </c>
      <c r="J20" s="7"/>
      <c r="K20" s="7"/>
      <c r="L20" s="5">
        <f t="shared" si="2"/>
        <v>0</v>
      </c>
      <c r="M20" s="7">
        <f t="shared" si="3"/>
        <v>0</v>
      </c>
      <c r="N20" s="5">
        <v>1</v>
      </c>
      <c r="O20" s="7"/>
      <c r="P20" s="7"/>
      <c r="Q20" s="5">
        <f t="shared" si="4"/>
        <v>0</v>
      </c>
      <c r="R20" s="7">
        <f t="shared" si="5"/>
        <v>0</v>
      </c>
      <c r="S20" s="7">
        <v>4</v>
      </c>
      <c r="T20" s="7"/>
      <c r="U20" s="7"/>
      <c r="V20" s="7">
        <f t="shared" si="7"/>
        <v>0</v>
      </c>
      <c r="W20" s="7">
        <f t="shared" si="8"/>
        <v>0</v>
      </c>
      <c r="X20" s="2">
        <f t="shared" si="9"/>
        <v>0</v>
      </c>
      <c r="Y20" s="2">
        <f t="shared" si="10"/>
        <v>0</v>
      </c>
      <c r="Z20" s="7">
        <f t="shared" si="11"/>
        <v>0</v>
      </c>
      <c r="AA20" s="18">
        <f t="shared" si="12"/>
        <v>17</v>
      </c>
      <c r="AB20" s="15">
        <f t="shared" si="6"/>
        <v>0</v>
      </c>
    </row>
    <row r="21" spans="1:28" ht="15">
      <c r="A21" s="7"/>
      <c r="B21" s="33" t="s">
        <v>43</v>
      </c>
      <c r="C21" s="33" t="s">
        <v>44</v>
      </c>
      <c r="D21" s="7">
        <v>9</v>
      </c>
      <c r="E21" s="7">
        <v>1</v>
      </c>
      <c r="F21" s="7"/>
      <c r="G21" s="6">
        <f t="shared" si="0"/>
        <v>1</v>
      </c>
      <c r="H21" s="7">
        <f t="shared" si="1"/>
        <v>0.1111111111111111</v>
      </c>
      <c r="I21" s="7"/>
      <c r="J21" s="7"/>
      <c r="K21" s="7"/>
      <c r="L21" s="5">
        <f t="shared" si="2"/>
        <v>0</v>
      </c>
      <c r="M21" s="7" t="e">
        <f t="shared" si="3"/>
        <v>#DIV/0!</v>
      </c>
      <c r="N21" s="5">
        <v>3</v>
      </c>
      <c r="O21" s="7"/>
      <c r="P21" s="7"/>
      <c r="Q21" s="5">
        <f t="shared" si="4"/>
        <v>0</v>
      </c>
      <c r="R21" s="7">
        <f t="shared" si="5"/>
        <v>0</v>
      </c>
      <c r="S21" s="7"/>
      <c r="T21" s="7"/>
      <c r="U21" s="7"/>
      <c r="V21" s="7">
        <f t="shared" si="7"/>
        <v>0</v>
      </c>
      <c r="W21" s="7" t="e">
        <f t="shared" si="8"/>
        <v>#DIV/0!</v>
      </c>
      <c r="X21" s="2">
        <f t="shared" si="9"/>
        <v>1</v>
      </c>
      <c r="Y21" s="2">
        <f t="shared" si="10"/>
        <v>1</v>
      </c>
      <c r="Z21" s="7">
        <f t="shared" si="11"/>
        <v>0</v>
      </c>
      <c r="AA21" s="18">
        <f t="shared" si="12"/>
        <v>12</v>
      </c>
      <c r="AB21" s="15">
        <f t="shared" si="6"/>
        <v>0.08333333333333333</v>
      </c>
    </row>
    <row r="22" spans="1:28" ht="15">
      <c r="A22" s="7"/>
      <c r="B22" s="32" t="s">
        <v>45</v>
      </c>
      <c r="C22" s="32" t="s">
        <v>46</v>
      </c>
      <c r="D22" s="7"/>
      <c r="E22" s="7"/>
      <c r="F22" s="7"/>
      <c r="G22" s="6">
        <f t="shared" si="0"/>
        <v>0</v>
      </c>
      <c r="H22" s="7" t="e">
        <f t="shared" si="1"/>
        <v>#DIV/0!</v>
      </c>
      <c r="I22" s="7"/>
      <c r="J22" s="7"/>
      <c r="K22" s="7"/>
      <c r="L22" s="5">
        <f t="shared" si="2"/>
        <v>0</v>
      </c>
      <c r="M22" s="7" t="e">
        <f t="shared" si="3"/>
        <v>#DIV/0!</v>
      </c>
      <c r="N22" s="5">
        <v>3</v>
      </c>
      <c r="O22" s="7"/>
      <c r="P22" s="7"/>
      <c r="Q22" s="5">
        <f t="shared" si="4"/>
        <v>0</v>
      </c>
      <c r="R22" s="7">
        <f t="shared" si="5"/>
        <v>0</v>
      </c>
      <c r="S22" s="7"/>
      <c r="T22" s="7"/>
      <c r="U22" s="7"/>
      <c r="V22" s="7">
        <f t="shared" si="7"/>
        <v>0</v>
      </c>
      <c r="W22" s="7" t="e">
        <f t="shared" si="8"/>
        <v>#DIV/0!</v>
      </c>
      <c r="X22" s="2">
        <f t="shared" si="9"/>
        <v>0</v>
      </c>
      <c r="Y22" s="2">
        <f t="shared" si="10"/>
        <v>0</v>
      </c>
      <c r="Z22" s="7">
        <f t="shared" si="11"/>
        <v>0</v>
      </c>
      <c r="AA22" s="18">
        <f t="shared" si="12"/>
        <v>3</v>
      </c>
      <c r="AB22" s="15">
        <f t="shared" si="6"/>
        <v>0</v>
      </c>
    </row>
    <row r="23" spans="1:28" ht="15">
      <c r="A23" s="7"/>
      <c r="B23" s="33" t="s">
        <v>47</v>
      </c>
      <c r="C23" s="33" t="s">
        <v>42</v>
      </c>
      <c r="D23" s="7">
        <v>12</v>
      </c>
      <c r="E23" s="7">
        <v>1</v>
      </c>
      <c r="F23" s="7"/>
      <c r="G23" s="6">
        <f t="shared" si="0"/>
        <v>1</v>
      </c>
      <c r="H23" s="7">
        <f t="shared" si="1"/>
        <v>0.08333333333333333</v>
      </c>
      <c r="I23" s="7">
        <v>1</v>
      </c>
      <c r="J23" s="7"/>
      <c r="K23" s="7"/>
      <c r="L23" s="5">
        <f t="shared" si="2"/>
        <v>0</v>
      </c>
      <c r="M23" s="7">
        <f t="shared" si="3"/>
        <v>0</v>
      </c>
      <c r="N23" s="5">
        <v>1</v>
      </c>
      <c r="O23" s="7"/>
      <c r="P23" s="7"/>
      <c r="Q23" s="5">
        <f t="shared" si="4"/>
        <v>0</v>
      </c>
      <c r="R23" s="7">
        <f t="shared" si="5"/>
        <v>0</v>
      </c>
      <c r="S23" s="7">
        <v>4</v>
      </c>
      <c r="T23" s="7">
        <v>1</v>
      </c>
      <c r="U23" s="7"/>
      <c r="V23" s="7">
        <f t="shared" si="7"/>
        <v>1</v>
      </c>
      <c r="W23" s="7">
        <f t="shared" si="8"/>
        <v>0.25</v>
      </c>
      <c r="X23" s="2">
        <f t="shared" si="9"/>
        <v>2</v>
      </c>
      <c r="Y23" s="2">
        <f t="shared" si="10"/>
        <v>2</v>
      </c>
      <c r="Z23" s="7">
        <f t="shared" si="11"/>
        <v>0</v>
      </c>
      <c r="AA23" s="18">
        <f t="shared" si="12"/>
        <v>18</v>
      </c>
      <c r="AB23" s="15">
        <f t="shared" si="6"/>
        <v>0.1111111111111111</v>
      </c>
    </row>
    <row r="24" spans="1:28" ht="15">
      <c r="A24" s="7"/>
      <c r="B24" s="32" t="s">
        <v>48</v>
      </c>
      <c r="C24" s="32" t="s">
        <v>46</v>
      </c>
      <c r="D24" s="7">
        <v>12</v>
      </c>
      <c r="E24" s="7"/>
      <c r="F24" s="7"/>
      <c r="G24" s="6">
        <f t="shared" si="0"/>
        <v>0</v>
      </c>
      <c r="H24" s="7">
        <f t="shared" si="1"/>
        <v>0</v>
      </c>
      <c r="I24" s="7">
        <v>1</v>
      </c>
      <c r="J24" s="7"/>
      <c r="K24" s="7"/>
      <c r="L24" s="5">
        <f t="shared" si="2"/>
        <v>0</v>
      </c>
      <c r="M24" s="7">
        <f t="shared" si="3"/>
        <v>0</v>
      </c>
      <c r="N24" s="5">
        <v>2</v>
      </c>
      <c r="O24" s="7"/>
      <c r="P24" s="7"/>
      <c r="Q24" s="5">
        <f t="shared" si="4"/>
        <v>0</v>
      </c>
      <c r="R24" s="7">
        <f t="shared" si="5"/>
        <v>0</v>
      </c>
      <c r="S24" s="7">
        <v>4</v>
      </c>
      <c r="T24" s="7"/>
      <c r="U24" s="7"/>
      <c r="V24" s="7">
        <f t="shared" si="7"/>
        <v>0</v>
      </c>
      <c r="W24" s="7">
        <f t="shared" si="8"/>
        <v>0</v>
      </c>
      <c r="X24" s="2">
        <f t="shared" si="9"/>
        <v>0</v>
      </c>
      <c r="Y24" s="2">
        <f t="shared" si="10"/>
        <v>0</v>
      </c>
      <c r="Z24" s="7">
        <f t="shared" si="11"/>
        <v>0</v>
      </c>
      <c r="AA24" s="18">
        <f t="shared" si="12"/>
        <v>19</v>
      </c>
      <c r="AB24" s="15">
        <f t="shared" si="6"/>
        <v>0</v>
      </c>
    </row>
    <row r="25" spans="1:28" ht="15">
      <c r="A25" s="7"/>
      <c r="B25" s="33" t="s">
        <v>49</v>
      </c>
      <c r="C25" s="33" t="s">
        <v>50</v>
      </c>
      <c r="D25" s="7">
        <v>7</v>
      </c>
      <c r="E25" s="7">
        <v>1</v>
      </c>
      <c r="F25" s="7"/>
      <c r="G25" s="6">
        <f t="shared" si="0"/>
        <v>1</v>
      </c>
      <c r="H25" s="7">
        <f t="shared" si="1"/>
        <v>0.14285714285714285</v>
      </c>
      <c r="I25" s="7"/>
      <c r="J25" s="7"/>
      <c r="K25" s="7"/>
      <c r="L25" s="5">
        <f t="shared" si="2"/>
        <v>0</v>
      </c>
      <c r="M25" s="7" t="e">
        <f t="shared" si="3"/>
        <v>#DIV/0!</v>
      </c>
      <c r="N25" s="5">
        <v>3</v>
      </c>
      <c r="O25" s="7"/>
      <c r="P25" s="7"/>
      <c r="Q25" s="5">
        <f t="shared" si="4"/>
        <v>0</v>
      </c>
      <c r="R25" s="7">
        <f t="shared" si="5"/>
        <v>0</v>
      </c>
      <c r="S25" s="7">
        <v>4</v>
      </c>
      <c r="T25" s="7"/>
      <c r="U25" s="7"/>
      <c r="V25" s="7">
        <f t="shared" si="7"/>
        <v>0</v>
      </c>
      <c r="W25" s="7">
        <f t="shared" si="8"/>
        <v>0</v>
      </c>
      <c r="X25" s="2">
        <f t="shared" si="9"/>
        <v>1</v>
      </c>
      <c r="Y25" s="2">
        <f t="shared" si="10"/>
        <v>1</v>
      </c>
      <c r="Z25" s="7">
        <f t="shared" si="11"/>
        <v>0</v>
      </c>
      <c r="AA25" s="18">
        <f t="shared" si="12"/>
        <v>14</v>
      </c>
      <c r="AB25" s="15">
        <f t="shared" si="6"/>
        <v>0.07142857142857142</v>
      </c>
    </row>
    <row r="26" spans="1:28" ht="15">
      <c r="A26" s="7"/>
      <c r="B26" s="32" t="s">
        <v>51</v>
      </c>
      <c r="C26" s="32" t="s">
        <v>32</v>
      </c>
      <c r="D26" s="7">
        <v>6</v>
      </c>
      <c r="E26" s="7">
        <v>1</v>
      </c>
      <c r="F26" s="7"/>
      <c r="G26" s="6">
        <f t="shared" si="0"/>
        <v>1</v>
      </c>
      <c r="H26" s="7">
        <f t="shared" si="1"/>
        <v>0.16666666666666666</v>
      </c>
      <c r="I26" s="7">
        <v>1</v>
      </c>
      <c r="J26" s="7"/>
      <c r="K26" s="7"/>
      <c r="L26" s="5">
        <f t="shared" si="2"/>
        <v>0</v>
      </c>
      <c r="M26" s="7">
        <f t="shared" si="3"/>
        <v>0</v>
      </c>
      <c r="N26" s="5">
        <v>4</v>
      </c>
      <c r="O26" s="7"/>
      <c r="P26" s="7"/>
      <c r="Q26" s="5">
        <f t="shared" si="4"/>
        <v>0</v>
      </c>
      <c r="R26" s="7">
        <f t="shared" si="5"/>
        <v>0</v>
      </c>
      <c r="S26" s="7"/>
      <c r="T26" s="7"/>
      <c r="U26" s="7"/>
      <c r="V26" s="7">
        <f t="shared" si="7"/>
        <v>0</v>
      </c>
      <c r="W26" s="7" t="e">
        <f t="shared" si="8"/>
        <v>#DIV/0!</v>
      </c>
      <c r="X26" s="2">
        <f t="shared" si="9"/>
        <v>1</v>
      </c>
      <c r="Y26" s="2">
        <f t="shared" si="10"/>
        <v>1</v>
      </c>
      <c r="Z26" s="7">
        <f t="shared" si="11"/>
        <v>0</v>
      </c>
      <c r="AA26" s="18">
        <f t="shared" si="12"/>
        <v>11</v>
      </c>
      <c r="AB26" s="15">
        <f t="shared" si="6"/>
        <v>0.09090909090909091</v>
      </c>
    </row>
    <row r="27" spans="1:28" ht="15">
      <c r="A27" s="7"/>
      <c r="B27" s="33" t="s">
        <v>52</v>
      </c>
      <c r="C27" s="33" t="s">
        <v>32</v>
      </c>
      <c r="D27" s="7">
        <v>8</v>
      </c>
      <c r="E27" s="7"/>
      <c r="F27" s="7"/>
      <c r="G27" s="6">
        <f t="shared" si="0"/>
        <v>0</v>
      </c>
      <c r="H27" s="7">
        <f t="shared" si="1"/>
        <v>0</v>
      </c>
      <c r="I27" s="7"/>
      <c r="J27" s="7"/>
      <c r="K27" s="7"/>
      <c r="L27" s="5">
        <f t="shared" si="2"/>
        <v>0</v>
      </c>
      <c r="M27" s="7" t="e">
        <f t="shared" si="3"/>
        <v>#DIV/0!</v>
      </c>
      <c r="N27" s="5">
        <v>4</v>
      </c>
      <c r="O27" s="7"/>
      <c r="P27" s="7"/>
      <c r="Q27" s="5">
        <f t="shared" si="4"/>
        <v>0</v>
      </c>
      <c r="R27" s="7">
        <f t="shared" si="5"/>
        <v>0</v>
      </c>
      <c r="S27" s="7">
        <v>4</v>
      </c>
      <c r="T27" s="7"/>
      <c r="U27" s="7"/>
      <c r="V27" s="7">
        <f t="shared" si="7"/>
        <v>0</v>
      </c>
      <c r="W27" s="7">
        <f t="shared" si="8"/>
        <v>0</v>
      </c>
      <c r="X27" s="2">
        <f t="shared" si="9"/>
        <v>0</v>
      </c>
      <c r="Y27" s="2">
        <f t="shared" si="10"/>
        <v>0</v>
      </c>
      <c r="Z27" s="7">
        <f t="shared" si="11"/>
        <v>0</v>
      </c>
      <c r="AA27" s="18">
        <f t="shared" si="12"/>
        <v>16</v>
      </c>
      <c r="AB27" s="15">
        <f t="shared" si="6"/>
        <v>0</v>
      </c>
    </row>
    <row r="28" spans="1:28" ht="15">
      <c r="A28" s="7"/>
      <c r="B28" s="32" t="s">
        <v>53</v>
      </c>
      <c r="C28" s="32" t="s">
        <v>19</v>
      </c>
      <c r="D28" s="7">
        <v>9</v>
      </c>
      <c r="E28" s="7"/>
      <c r="F28" s="7"/>
      <c r="G28" s="6">
        <f t="shared" si="0"/>
        <v>0</v>
      </c>
      <c r="H28" s="7">
        <f t="shared" si="1"/>
        <v>0</v>
      </c>
      <c r="I28" s="7">
        <v>1</v>
      </c>
      <c r="J28" s="7"/>
      <c r="K28" s="7"/>
      <c r="L28" s="5">
        <f t="shared" si="2"/>
        <v>0</v>
      </c>
      <c r="M28" s="7">
        <f t="shared" si="3"/>
        <v>0</v>
      </c>
      <c r="N28" s="5">
        <v>2</v>
      </c>
      <c r="O28" s="7"/>
      <c r="P28" s="7"/>
      <c r="Q28" s="5">
        <f t="shared" si="4"/>
        <v>0</v>
      </c>
      <c r="R28" s="7">
        <f t="shared" si="5"/>
        <v>0</v>
      </c>
      <c r="S28" s="7">
        <v>4</v>
      </c>
      <c r="T28" s="7"/>
      <c r="U28" s="7"/>
      <c r="V28" s="7">
        <f t="shared" si="7"/>
        <v>0</v>
      </c>
      <c r="W28" s="7">
        <f t="shared" si="8"/>
        <v>0</v>
      </c>
      <c r="X28" s="2">
        <f t="shared" si="9"/>
        <v>0</v>
      </c>
      <c r="Y28" s="2">
        <f t="shared" si="10"/>
        <v>0</v>
      </c>
      <c r="Z28" s="7">
        <f t="shared" si="11"/>
        <v>0</v>
      </c>
      <c r="AA28" s="18">
        <f t="shared" si="12"/>
        <v>16</v>
      </c>
      <c r="AB28" s="15">
        <f t="shared" si="6"/>
        <v>0</v>
      </c>
    </row>
    <row r="29" spans="1:28" ht="15">
      <c r="A29" s="7"/>
      <c r="B29" s="55" t="s">
        <v>57</v>
      </c>
      <c r="C29" s="55" t="s">
        <v>58</v>
      </c>
      <c r="D29" s="7">
        <v>4</v>
      </c>
      <c r="E29" s="7"/>
      <c r="F29" s="7"/>
      <c r="G29" s="6">
        <f t="shared" si="0"/>
        <v>0</v>
      </c>
      <c r="H29" s="7">
        <f t="shared" si="1"/>
        <v>0</v>
      </c>
      <c r="I29" s="7"/>
      <c r="J29" s="7"/>
      <c r="K29" s="7"/>
      <c r="L29" s="5">
        <f t="shared" si="2"/>
        <v>0</v>
      </c>
      <c r="M29" s="7" t="e">
        <f t="shared" si="3"/>
        <v>#DIV/0!</v>
      </c>
      <c r="N29" s="5">
        <v>3</v>
      </c>
      <c r="O29" s="12"/>
      <c r="P29" s="12"/>
      <c r="Q29" s="5">
        <f t="shared" si="4"/>
        <v>0</v>
      </c>
      <c r="R29" s="7">
        <f t="shared" si="5"/>
        <v>0</v>
      </c>
      <c r="S29" s="7">
        <v>4</v>
      </c>
      <c r="T29" s="7">
        <v>1</v>
      </c>
      <c r="U29" s="7"/>
      <c r="V29" s="7">
        <f t="shared" si="7"/>
        <v>1</v>
      </c>
      <c r="W29" s="7">
        <f t="shared" si="8"/>
        <v>0.25</v>
      </c>
      <c r="X29" s="2">
        <f t="shared" si="9"/>
        <v>1</v>
      </c>
      <c r="Y29" s="2">
        <f t="shared" si="10"/>
        <v>1</v>
      </c>
      <c r="Z29" s="7">
        <f t="shared" si="11"/>
        <v>0</v>
      </c>
      <c r="AA29" s="18">
        <f t="shared" si="12"/>
        <v>11</v>
      </c>
      <c r="AB29" s="15">
        <f t="shared" si="6"/>
        <v>0.09090909090909091</v>
      </c>
    </row>
    <row r="30" spans="1:28" ht="15">
      <c r="A30" s="7"/>
      <c r="B30" s="56" t="s">
        <v>54</v>
      </c>
      <c r="C30" s="56" t="s">
        <v>55</v>
      </c>
      <c r="D30" s="7">
        <v>6</v>
      </c>
      <c r="E30" s="7"/>
      <c r="F30" s="7"/>
      <c r="G30" s="6">
        <f t="shared" si="0"/>
        <v>0</v>
      </c>
      <c r="H30" s="7">
        <f t="shared" si="1"/>
        <v>0</v>
      </c>
      <c r="I30" s="7">
        <v>1</v>
      </c>
      <c r="J30" s="7"/>
      <c r="K30" s="7"/>
      <c r="L30" s="5">
        <f t="shared" si="2"/>
        <v>0</v>
      </c>
      <c r="M30" s="7">
        <f t="shared" si="3"/>
        <v>0</v>
      </c>
      <c r="N30" s="5">
        <v>1</v>
      </c>
      <c r="O30" s="7"/>
      <c r="P30" s="7"/>
      <c r="Q30" s="5">
        <f t="shared" si="4"/>
        <v>0</v>
      </c>
      <c r="R30" s="7">
        <f t="shared" si="5"/>
        <v>0</v>
      </c>
      <c r="S30" s="7">
        <v>4</v>
      </c>
      <c r="T30" s="7"/>
      <c r="U30" s="7"/>
      <c r="V30" s="7">
        <f t="shared" si="7"/>
        <v>0</v>
      </c>
      <c r="W30" s="7">
        <f t="shared" si="8"/>
        <v>0</v>
      </c>
      <c r="X30" s="2">
        <f t="shared" si="9"/>
        <v>0</v>
      </c>
      <c r="Y30" s="2">
        <f t="shared" si="10"/>
        <v>0</v>
      </c>
      <c r="Z30" s="7">
        <f t="shared" si="11"/>
        <v>0</v>
      </c>
      <c r="AA30" s="18">
        <f t="shared" si="12"/>
        <v>12</v>
      </c>
      <c r="AB30" s="15">
        <f t="shared" si="6"/>
        <v>0</v>
      </c>
    </row>
    <row r="31" spans="1:28" ht="15">
      <c r="A31" s="7"/>
      <c r="B31" s="33"/>
      <c r="C31" s="33"/>
      <c r="D31" s="7"/>
      <c r="E31" s="7"/>
      <c r="F31" s="7"/>
      <c r="G31" s="6">
        <f t="shared" si="0"/>
        <v>0</v>
      </c>
      <c r="H31" s="7" t="e">
        <f t="shared" si="1"/>
        <v>#DIV/0!</v>
      </c>
      <c r="I31" s="7"/>
      <c r="J31" s="7"/>
      <c r="K31" s="7"/>
      <c r="L31" s="5">
        <f t="shared" si="2"/>
        <v>0</v>
      </c>
      <c r="M31" s="7" t="e">
        <f t="shared" si="3"/>
        <v>#DIV/0!</v>
      </c>
      <c r="N31" s="5">
        <v>2</v>
      </c>
      <c r="O31" s="7"/>
      <c r="P31" s="7"/>
      <c r="Q31" s="5">
        <f t="shared" si="4"/>
        <v>0</v>
      </c>
      <c r="R31" s="7">
        <f t="shared" si="5"/>
        <v>0</v>
      </c>
      <c r="S31" s="7"/>
      <c r="T31" s="7"/>
      <c r="U31" s="7"/>
      <c r="V31" s="7">
        <f t="shared" si="7"/>
        <v>0</v>
      </c>
      <c r="W31" s="7" t="e">
        <f t="shared" si="8"/>
        <v>#DIV/0!</v>
      </c>
      <c r="X31" s="2">
        <f t="shared" si="9"/>
        <v>0</v>
      </c>
      <c r="Y31" s="2">
        <f t="shared" si="10"/>
        <v>0</v>
      </c>
      <c r="Z31" s="7">
        <f t="shared" si="11"/>
        <v>0</v>
      </c>
      <c r="AA31" s="18">
        <f t="shared" si="12"/>
        <v>2</v>
      </c>
      <c r="AB31" s="15">
        <f t="shared" si="6"/>
        <v>0</v>
      </c>
    </row>
    <row r="32" spans="1:28" ht="15">
      <c r="A32" s="7"/>
      <c r="B32" s="32"/>
      <c r="C32" s="32"/>
      <c r="D32" s="7"/>
      <c r="E32" s="7"/>
      <c r="F32" s="7"/>
      <c r="G32" s="6">
        <f t="shared" si="0"/>
        <v>0</v>
      </c>
      <c r="H32" s="7" t="e">
        <f t="shared" si="1"/>
        <v>#DIV/0!</v>
      </c>
      <c r="I32" s="7"/>
      <c r="J32" s="7"/>
      <c r="K32" s="7"/>
      <c r="L32" s="5">
        <f t="shared" si="2"/>
        <v>0</v>
      </c>
      <c r="M32" s="7" t="e">
        <f t="shared" si="3"/>
        <v>#DIV/0!</v>
      </c>
      <c r="N32" s="5"/>
      <c r="O32" s="7"/>
      <c r="P32" s="7"/>
      <c r="Q32" s="5">
        <f t="shared" si="4"/>
        <v>0</v>
      </c>
      <c r="R32" s="7" t="e">
        <f t="shared" si="5"/>
        <v>#DIV/0!</v>
      </c>
      <c r="S32" s="7"/>
      <c r="T32" s="7"/>
      <c r="U32" s="7"/>
      <c r="V32" s="7">
        <f t="shared" si="7"/>
        <v>0</v>
      </c>
      <c r="W32" s="7" t="e">
        <f t="shared" si="8"/>
        <v>#DIV/0!</v>
      </c>
      <c r="X32" s="2">
        <f t="shared" si="9"/>
        <v>0</v>
      </c>
      <c r="Y32" s="2">
        <f t="shared" si="10"/>
        <v>0</v>
      </c>
      <c r="Z32" s="7">
        <f t="shared" si="11"/>
        <v>0</v>
      </c>
      <c r="AA32" s="18">
        <f t="shared" si="12"/>
        <v>0</v>
      </c>
      <c r="AB32" s="15" t="e">
        <f t="shared" si="6"/>
        <v>#DIV/0!</v>
      </c>
    </row>
    <row r="33" spans="1:28" ht="15">
      <c r="A33" s="7"/>
      <c r="B33" s="55"/>
      <c r="C33" s="33"/>
      <c r="D33" s="7"/>
      <c r="E33" s="7"/>
      <c r="F33" s="7"/>
      <c r="G33" s="6">
        <f>SUM(E33:F33)</f>
        <v>0</v>
      </c>
      <c r="H33" s="7" t="e">
        <f>G33/D33</f>
        <v>#DIV/0!</v>
      </c>
      <c r="I33" s="7"/>
      <c r="J33" s="7"/>
      <c r="K33" s="7"/>
      <c r="L33" s="5">
        <f>K33+J33</f>
        <v>0</v>
      </c>
      <c r="M33" s="7" t="e">
        <f>L33/I33</f>
        <v>#DIV/0!</v>
      </c>
      <c r="N33" s="5"/>
      <c r="O33" s="7"/>
      <c r="P33" s="7"/>
      <c r="Q33" s="5">
        <f>P33+O33</f>
        <v>0</v>
      </c>
      <c r="R33" s="7" t="e">
        <f>Q33/N33</f>
        <v>#DIV/0!</v>
      </c>
      <c r="S33" s="7"/>
      <c r="T33" s="7"/>
      <c r="U33" s="7"/>
      <c r="V33" s="7">
        <f t="shared" si="7"/>
        <v>0</v>
      </c>
      <c r="W33" s="7" t="e">
        <f t="shared" si="8"/>
        <v>#DIV/0!</v>
      </c>
      <c r="X33" s="2">
        <f t="shared" si="9"/>
        <v>0</v>
      </c>
      <c r="Y33" s="2">
        <f t="shared" si="10"/>
        <v>0</v>
      </c>
      <c r="Z33" s="7">
        <f t="shared" si="11"/>
        <v>0</v>
      </c>
      <c r="AA33" s="18">
        <f t="shared" si="12"/>
        <v>0</v>
      </c>
      <c r="AB33" s="15" t="e">
        <f>X33/AA33</f>
        <v>#DIV/0!</v>
      </c>
    </row>
    <row r="34" spans="1:28" ht="15">
      <c r="A34" s="7"/>
      <c r="B34" s="32"/>
      <c r="C34" s="32"/>
      <c r="D34" s="7"/>
      <c r="E34" s="7"/>
      <c r="F34" s="7"/>
      <c r="G34" s="6">
        <f>SUM(E34:F34)</f>
        <v>0</v>
      </c>
      <c r="H34" s="7" t="e">
        <f>G34/D34</f>
        <v>#DIV/0!</v>
      </c>
      <c r="I34" s="7"/>
      <c r="J34" s="7"/>
      <c r="K34" s="7"/>
      <c r="L34" s="5">
        <f>K34+J34</f>
        <v>0</v>
      </c>
      <c r="M34" s="7" t="e">
        <f>L34/I34</f>
        <v>#DIV/0!</v>
      </c>
      <c r="N34" s="5"/>
      <c r="O34" s="12"/>
      <c r="P34" s="12"/>
      <c r="Q34" s="5">
        <f>P34+O34</f>
        <v>0</v>
      </c>
      <c r="R34" s="7" t="e">
        <f>Q34/N34</f>
        <v>#DIV/0!</v>
      </c>
      <c r="S34" s="7"/>
      <c r="T34" s="7"/>
      <c r="U34" s="7"/>
      <c r="V34" s="7">
        <f t="shared" si="7"/>
        <v>0</v>
      </c>
      <c r="W34" s="7" t="e">
        <f t="shared" si="8"/>
        <v>#DIV/0!</v>
      </c>
      <c r="X34" s="2">
        <f t="shared" si="9"/>
        <v>0</v>
      </c>
      <c r="Y34" s="2">
        <f t="shared" si="10"/>
        <v>0</v>
      </c>
      <c r="Z34" s="7">
        <f t="shared" si="11"/>
        <v>0</v>
      </c>
      <c r="AA34" s="18">
        <f t="shared" si="12"/>
        <v>0</v>
      </c>
      <c r="AB34" s="15" t="e">
        <f>X34/AA34</f>
        <v>#DIV/0!</v>
      </c>
    </row>
    <row r="35" spans="1:27" ht="15">
      <c r="A35" s="7"/>
      <c r="B35" s="55" t="s">
        <v>59</v>
      </c>
      <c r="C35" s="55" t="s">
        <v>56</v>
      </c>
      <c r="D35" s="7"/>
      <c r="E35" s="7"/>
      <c r="F35" s="7"/>
      <c r="G35" s="6">
        <f>SUM(E35:F35)</f>
        <v>0</v>
      </c>
      <c r="H35" s="7" t="e">
        <f>G35/D35</f>
        <v>#DIV/0!</v>
      </c>
      <c r="I35" s="7"/>
      <c r="J35" s="7"/>
      <c r="K35" s="7"/>
      <c r="L35" s="5">
        <f>K35+J35</f>
        <v>0</v>
      </c>
      <c r="M35" s="7" t="e">
        <f>L35/I35</f>
        <v>#DIV/0!</v>
      </c>
      <c r="N35" s="5">
        <v>1</v>
      </c>
      <c r="O35" s="12"/>
      <c r="P35" s="12"/>
      <c r="Q35" s="5">
        <f>P35+O35</f>
        <v>0</v>
      </c>
      <c r="R35" s="7">
        <f>Q35/N35</f>
        <v>0</v>
      </c>
      <c r="S35" s="7"/>
      <c r="T35" s="7"/>
      <c r="U35" s="7"/>
      <c r="V35" s="7">
        <f t="shared" si="7"/>
        <v>0</v>
      </c>
      <c r="W35" s="7" t="e">
        <f t="shared" si="8"/>
        <v>#DIV/0!</v>
      </c>
      <c r="X35" s="2">
        <f t="shared" si="9"/>
        <v>0</v>
      </c>
      <c r="Y35" s="2">
        <f t="shared" si="10"/>
        <v>0</v>
      </c>
      <c r="Z35" s="7">
        <f t="shared" si="11"/>
        <v>0</v>
      </c>
      <c r="AA35" s="18">
        <f t="shared" si="12"/>
        <v>1</v>
      </c>
    </row>
    <row r="36" spans="1:24" ht="15">
      <c r="A36" s="12"/>
      <c r="B36" s="12"/>
      <c r="C36" s="12"/>
      <c r="D36" s="12"/>
      <c r="E36" s="12"/>
      <c r="F36" s="12"/>
      <c r="G36" s="6"/>
      <c r="H36" s="7"/>
      <c r="I36" s="12"/>
      <c r="J36" s="12"/>
      <c r="K36" s="12"/>
      <c r="L36" s="5"/>
      <c r="M36" s="7"/>
      <c r="N36" s="12"/>
      <c r="O36" s="12"/>
      <c r="P36" s="12"/>
      <c r="Q36" s="5"/>
      <c r="R36" s="7"/>
      <c r="S36" s="2"/>
      <c r="T36" s="2"/>
      <c r="U36" s="7"/>
      <c r="V36" s="18"/>
      <c r="W36" s="15"/>
      <c r="X36" s="2"/>
    </row>
    <row r="37" spans="2:24" ht="15">
      <c r="B37" s="12"/>
      <c r="C37" s="12"/>
      <c r="D37" s="12"/>
      <c r="E37" s="12"/>
      <c r="F37" s="12"/>
      <c r="G37" s="6"/>
      <c r="H37" s="7"/>
      <c r="I37" s="12"/>
      <c r="J37" s="12"/>
      <c r="K37" s="12"/>
      <c r="L37" s="5"/>
      <c r="M37" s="7"/>
      <c r="N37" s="12"/>
      <c r="O37" s="12"/>
      <c r="P37" s="12"/>
      <c r="Q37" s="5"/>
      <c r="R37" s="7"/>
      <c r="S37" s="2"/>
      <c r="T37" s="2"/>
      <c r="U37" s="7"/>
      <c r="V37" s="18"/>
      <c r="W37" s="15"/>
      <c r="X37" s="2"/>
    </row>
    <row r="38" spans="19:23" ht="15">
      <c r="S38" s="2"/>
      <c r="T38" s="2"/>
      <c r="U38" s="7"/>
      <c r="V38" s="18"/>
      <c r="W38" s="15"/>
    </row>
    <row r="39" ht="15">
      <c r="D39">
        <f>SUM(D6:D38)</f>
        <v>183</v>
      </c>
    </row>
  </sheetData>
  <sheetProtection/>
  <mergeCells count="2">
    <mergeCell ref="X2:AB2"/>
    <mergeCell ref="S2:W2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pssr</dc:creator>
  <cp:keywords/>
  <dc:description/>
  <cp:lastModifiedBy>pssr</cp:lastModifiedBy>
  <cp:lastPrinted>2015-05-05T20:13:31Z</cp:lastPrinted>
  <dcterms:created xsi:type="dcterms:W3CDTF">2012-02-20T12:00:42Z</dcterms:created>
  <dcterms:modified xsi:type="dcterms:W3CDTF">2015-10-21T14:47:36Z</dcterms:modified>
  <cp:category/>
  <cp:version/>
  <cp:contentType/>
  <cp:contentStatus/>
</cp:coreProperties>
</file>